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2021-22\IR\Q2'FY22\Final Docs Published\"/>
    </mc:Choice>
  </mc:AlternateContent>
  <bookViews>
    <workbookView xWindow="0" yWindow="300" windowWidth="15360" windowHeight="6495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file-1'!$A$1:$H$107</definedName>
    <definedName name="_xlnm.Print_Area" localSheetId="2">'Trends file-2 '!$A$1:$H$96</definedName>
    <definedName name="_xlnm.Print_Area" localSheetId="3">'Trends file-3'!$A$1:$H$88</definedName>
    <definedName name="_xlnm.Print_Area" localSheetId="4">'Trends file-4'!$A$1:$H$274</definedName>
    <definedName name="_xlnm.Print_Area" localSheetId="5">'Trends file-5-SCH'!$A$1:$H$176</definedName>
    <definedName name="_xlnm.Print_Area" localSheetId="6">'Trends file-6-Ops'!$A$1:$H$175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52511"/>
</workbook>
</file>

<file path=xl/calcChain.xml><?xml version="1.0" encoding="utf-8"?>
<calcChain xmlns="http://schemas.openxmlformats.org/spreadsheetml/2006/main">
  <c r="G6" i="11" l="1"/>
  <c r="C10" i="4" l="1"/>
  <c r="C8" i="11"/>
  <c r="C6" i="3"/>
  <c r="C8" i="10"/>
  <c r="F10" i="4"/>
  <c r="F8" i="11"/>
  <c r="F6" i="3"/>
  <c r="F8" i="10"/>
  <c r="G10" i="4"/>
  <c r="G8" i="11"/>
  <c r="G6" i="3"/>
  <c r="G8" i="10"/>
  <c r="D6" i="3"/>
  <c r="D8" i="10"/>
  <c r="D10" i="4"/>
  <c r="D8" i="11"/>
  <c r="E10" i="4"/>
  <c r="E8" i="11"/>
  <c r="E6" i="3"/>
  <c r="E8" i="10"/>
  <c r="G153" i="3" l="1"/>
  <c r="A5" i="7" l="1"/>
  <c r="F1" i="6"/>
  <c r="G90" i="4" l="1"/>
  <c r="G72" i="3"/>
  <c r="G113" i="3"/>
  <c r="G86" i="3"/>
  <c r="G98" i="3"/>
  <c r="G4" i="3"/>
  <c r="G51" i="3"/>
  <c r="G31" i="3"/>
  <c r="G125" i="3"/>
  <c r="G129" i="4" l="1"/>
  <c r="G8" i="4"/>
  <c r="G20" i="4" s="1"/>
  <c r="G28" i="4" s="1"/>
  <c r="G42" i="4" s="1"/>
  <c r="G54" i="4" s="1"/>
  <c r="G108" i="4"/>
  <c r="G148" i="4" l="1"/>
  <c r="F68" i="7" l="1"/>
  <c r="C68" i="7"/>
  <c r="G68" i="7"/>
  <c r="E68" i="7"/>
  <c r="D68" i="7"/>
  <c r="D56" i="4" l="1"/>
  <c r="D22" i="4"/>
  <c r="D127" i="3"/>
  <c r="D170" i="4"/>
  <c r="D44" i="4"/>
  <c r="D175" i="3"/>
  <c r="D115" i="3"/>
  <c r="D92" i="4"/>
  <c r="D211" i="3"/>
  <c r="D53" i="3"/>
  <c r="D5" i="6"/>
  <c r="D66" i="4"/>
  <c r="D74" i="3"/>
  <c r="D155" i="3"/>
  <c r="D247" i="3"/>
  <c r="D150" i="4"/>
  <c r="D30" i="4"/>
  <c r="D100" i="3"/>
  <c r="D131" i="4"/>
  <c r="D110" i="4"/>
  <c r="D88" i="3"/>
  <c r="D33" i="3"/>
  <c r="C44" i="4"/>
  <c r="C211" i="3"/>
  <c r="C92" i="4"/>
  <c r="C110" i="4"/>
  <c r="C155" i="3"/>
  <c r="C131" i="4"/>
  <c r="C53" i="3"/>
  <c r="C5" i="6"/>
  <c r="C115" i="3"/>
  <c r="C22" i="4"/>
  <c r="C56" i="4"/>
  <c r="C247" i="3"/>
  <c r="C175" i="3"/>
  <c r="C88" i="3"/>
  <c r="C100" i="3"/>
  <c r="C127" i="3"/>
  <c r="C74" i="3"/>
  <c r="C66" i="4"/>
  <c r="C30" i="4"/>
  <c r="C150" i="4"/>
  <c r="C170" i="4"/>
  <c r="C33" i="3"/>
  <c r="F155" i="3"/>
  <c r="F211" i="3"/>
  <c r="F30" i="4"/>
  <c r="F66" i="4"/>
  <c r="F131" i="4"/>
  <c r="F150" i="4"/>
  <c r="F22" i="4"/>
  <c r="F115" i="3"/>
  <c r="F56" i="4"/>
  <c r="F33" i="3"/>
  <c r="F74" i="3"/>
  <c r="F127" i="3"/>
  <c r="F247" i="3"/>
  <c r="F175" i="3"/>
  <c r="F53" i="3"/>
  <c r="F170" i="4"/>
  <c r="F5" i="6"/>
  <c r="F92" i="4"/>
  <c r="F100" i="3"/>
  <c r="F44" i="4"/>
  <c r="F88" i="3"/>
  <c r="F110" i="4"/>
  <c r="G155" i="3"/>
  <c r="G66" i="4"/>
  <c r="G110" i="4"/>
  <c r="G100" i="3"/>
  <c r="G30" i="4"/>
  <c r="G44" i="4"/>
  <c r="G211" i="3"/>
  <c r="G53" i="3"/>
  <c r="G115" i="3"/>
  <c r="G150" i="4"/>
  <c r="G92" i="4"/>
  <c r="G247" i="3"/>
  <c r="G170" i="4"/>
  <c r="G74" i="3"/>
  <c r="G131" i="4"/>
  <c r="G33" i="3"/>
  <c r="G5" i="6"/>
  <c r="G22" i="4"/>
  <c r="G88" i="3"/>
  <c r="G56" i="4"/>
  <c r="G175" i="3"/>
  <c r="G127" i="3"/>
  <c r="E211" i="3"/>
  <c r="E110" i="4"/>
  <c r="E44" i="4"/>
  <c r="E74" i="3"/>
  <c r="E131" i="4"/>
  <c r="E150" i="4"/>
  <c r="E30" i="4"/>
  <c r="E53" i="3"/>
  <c r="E56" i="4"/>
  <c r="E247" i="3"/>
  <c r="E175" i="3"/>
  <c r="E170" i="4"/>
  <c r="E33" i="3"/>
  <c r="E5" i="6"/>
  <c r="E100" i="3"/>
  <c r="E92" i="4"/>
  <c r="E66" i="4"/>
  <c r="E127" i="3"/>
  <c r="E115" i="3"/>
  <c r="E155" i="3"/>
  <c r="E22" i="4"/>
  <c r="E88" i="3"/>
  <c r="E82" i="6" l="1"/>
  <c r="E101" i="6" s="1"/>
  <c r="E109" i="6" s="1"/>
  <c r="E115" i="6" s="1"/>
  <c r="E124" i="6" s="1"/>
  <c r="G82" i="6"/>
  <c r="G101" i="6" s="1"/>
  <c r="G109" i="6" s="1"/>
  <c r="G115" i="6" s="1"/>
  <c r="G124" i="6" s="1"/>
  <c r="D82" i="6"/>
  <c r="D101" i="6" s="1"/>
  <c r="D109" i="6" s="1"/>
  <c r="D115" i="6" s="1"/>
  <c r="D124" i="6" s="1"/>
  <c r="C82" i="6"/>
  <c r="C101" i="6" s="1"/>
  <c r="C109" i="6" s="1"/>
  <c r="C115" i="6" s="1"/>
  <c r="C124" i="6" s="1"/>
  <c r="F82" i="6"/>
  <c r="F101" i="6" s="1"/>
  <c r="F109" i="6" s="1"/>
  <c r="F115" i="6" s="1"/>
  <c r="F124" i="6" s="1"/>
  <c r="O73" i="10" l="1"/>
  <c r="P46" i="10"/>
  <c r="Q27" i="10"/>
  <c r="Q46" i="10"/>
  <c r="P27" i="10"/>
  <c r="Q89" i="10"/>
  <c r="P73" i="10"/>
  <c r="R62" i="10"/>
  <c r="P89" i="10"/>
  <c r="R27" i="10"/>
  <c r="P62" i="10"/>
  <c r="O89" i="10"/>
  <c r="O46" i="10"/>
  <c r="R73" i="10"/>
  <c r="Q73" i="10"/>
  <c r="O27" i="10"/>
  <c r="R89" i="10"/>
  <c r="R46" i="10"/>
  <c r="Q62" i="10"/>
  <c r="O62" i="10"/>
</calcChain>
</file>

<file path=xl/sharedStrings.xml><?xml version="1.0" encoding="utf-8"?>
<sst xmlns="http://schemas.openxmlformats.org/spreadsheetml/2006/main" count="673" uniqueCount="342">
  <si>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</si>
  <si>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</si>
  <si>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</si>
  <si>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</si>
  <si>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</si>
  <si>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</si>
  <si>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</si>
  <si>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</si>
  <si>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</si>
  <si>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</si>
  <si>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</si>
  <si>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</si>
  <si>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</si>
  <si>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</si>
  <si>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</si>
  <si>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</si>
  <si>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</si>
  <si>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</si>
  <si>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</si>
  <si>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</si>
  <si>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</si>
  <si>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</si>
  <si>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</si>
  <si>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</si>
  <si>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</si>
  <si>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</si>
  <si>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</si>
  <si>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</si>
  <si>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</si>
  <si>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</si>
  <si>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</si>
  <si>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</si>
  <si>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</si>
  <si>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</si>
  <si>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</si>
  <si>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</si>
  <si>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</si>
  <si>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</si>
  <si>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</si>
  <si>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</si>
  <si>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</si>
  <si>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</si>
  <si>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</si>
  <si>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</si>
  <si>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</si>
  <si>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</si>
  <si>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</si>
  <si>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</si>
  <si>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</si>
  <si>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</si>
  <si>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</si>
  <si>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</si>
  <si>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</si>
  <si>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</si>
  <si>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</si>
  <si>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</si>
  <si>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</si>
  <si>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</si>
  <si>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</si>
  <si>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</si>
  <si>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</si>
  <si>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</si>
  <si>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</si>
  <si>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</si>
  <si>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</si>
  <si>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</si>
  <si>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</si>
  <si>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</si>
  <si>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</si>
  <si>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</si>
  <si>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</si>
  <si>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</si>
  <si>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</si>
  <si>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</si>
  <si>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</si>
  <si>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</si>
  <si>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Digital TV Customers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</si>
  <si>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</si>
  <si>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</si>
  <si>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</si>
  <si>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</si>
  <si>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</si>
  <si>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</si>
  <si>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</si>
  <si>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</si>
  <si>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</si>
  <si>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</si>
  <si>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Total MBs on the network</t>
  </si>
  <si>
    <t>Mn</t>
  </si>
  <si>
    <t>min</t>
  </si>
  <si>
    <t>Mn MBs</t>
  </si>
  <si>
    <t>MBs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</si>
  <si>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</si>
  <si>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</si>
  <si>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</si>
  <si>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</si>
  <si>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</si>
  <si>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</si>
  <si>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</si>
  <si>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</si>
  <si>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</si>
  <si>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</si>
  <si>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</si>
  <si>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</si>
  <si>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</si>
  <si>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</si>
  <si>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</si>
  <si>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</si>
  <si>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</si>
  <si>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</si>
  <si>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</si>
  <si>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</si>
  <si>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r>
      <t xml:space="preserve">Mobile Services India - </t>
    </r>
    <r>
      <rPr>
        <sz val="8"/>
        <rFont val="Arial"/>
        <family val="2"/>
      </rPr>
      <t>Comprises of consolidated operations of Mobile Services India</t>
    </r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</si>
  <si>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</si>
  <si>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</si>
  <si>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</si>
  <si>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</si>
  <si>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</si>
  <si>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</si>
  <si>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income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</si>
  <si>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</si>
  <si>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</si>
  <si>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</si>
  <si>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</si>
  <si>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</si>
  <si>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</si>
  <si>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</si>
  <si>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</si>
  <si>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</si>
  <si>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</si>
  <si>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</si>
  <si>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</si>
  <si>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</si>
  <si>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</si>
  <si>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</si>
  <si>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</si>
  <si>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</si>
  <si>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</si>
  <si>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</si>
  <si>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</si>
  <si>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</si>
  <si>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</si>
  <si>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</si>
  <si>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</si>
  <si>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</si>
  <si>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</si>
  <si>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</si>
  <si>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</si>
  <si>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</si>
  <si>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</si>
  <si>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</si>
  <si>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</si>
  <si>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</si>
  <si>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</si>
  <si>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Airtel Business</t>
  </si>
  <si>
    <t>Income</t>
  </si>
  <si>
    <t>Finance Income</t>
  </si>
  <si>
    <t>Expenses</t>
  </si>
  <si>
    <t>Access Charges</t>
  </si>
  <si>
    <t>Network operating expenses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</si>
  <si>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</si>
  <si>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</si>
  <si>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</si>
  <si>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</si>
  <si>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</si>
  <si>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</si>
  <si>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</si>
  <si>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</si>
  <si>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</si>
  <si>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</si>
  <si>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</si>
  <si>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</si>
  <si>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</si>
  <si>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</si>
  <si>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</si>
  <si>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</si>
  <si>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</si>
  <si>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</si>
  <si>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</si>
  <si>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</si>
  <si>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</si>
  <si>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</si>
  <si>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</si>
  <si>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r>
      <t xml:space="preserve">Homes Services - </t>
    </r>
    <r>
      <rPr>
        <sz val="8"/>
        <rFont val="Arial"/>
        <family val="2"/>
      </rPr>
      <t>Comprises of operations of Homes Services.</t>
    </r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</si>
  <si>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</si>
  <si>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</si>
  <si>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</si>
  <si>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</si>
  <si>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</si>
  <si>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</si>
  <si>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</si>
  <si>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</si>
  <si>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</si>
  <si>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</si>
  <si>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</si>
  <si>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</si>
  <si>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</si>
  <si>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</si>
  <si>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</si>
  <si>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</si>
  <si>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</si>
  <si>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</si>
  <si>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</si>
  <si>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</si>
  <si>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</si>
  <si>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</si>
  <si>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</si>
  <si>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</si>
  <si>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</si>
  <si>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</si>
  <si>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</si>
  <si>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</si>
  <si>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</si>
  <si>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</si>
  <si>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</si>
  <si>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</si>
  <si>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</si>
  <si>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</si>
  <si>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</si>
  <si>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</si>
  <si>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</si>
  <si>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</si>
  <si>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</si>
  <si>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</si>
  <si>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</si>
  <si>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</si>
  <si>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</si>
  <si>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</si>
  <si>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</si>
  <si>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</si>
  <si>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</si>
  <si>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</si>
  <si>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</si>
  <si>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</si>
  <si>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</si>
  <si>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</si>
  <si>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</si>
  <si>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</si>
  <si>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</si>
  <si>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</si>
  <si>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</si>
  <si>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</si>
  <si>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</si>
  <si>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</si>
  <si>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</si>
  <si>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</si>
  <si>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</si>
  <si>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</si>
  <si>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</si>
  <si>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</si>
  <si>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</si>
  <si>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</si>
  <si>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</si>
  <si>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</si>
  <si>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</si>
  <si>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</si>
  <si>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</si>
  <si>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Exceptional Items (net of tax)</t>
  </si>
  <si>
    <t>Profit after tax (after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</si>
  <si>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</si>
  <si>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</si>
  <si>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</si>
  <si>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</si>
  <si>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</si>
  <si>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</si>
  <si>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</si>
  <si>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</si>
  <si>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Cash acquired on business combination</t>
  </si>
  <si>
    <t xml:space="preserve">     Investment in joint venture / associate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</si>
  <si>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</si>
  <si>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</si>
  <si>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</si>
  <si>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</si>
  <si>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</si>
  <si>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</si>
  <si>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</si>
  <si>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</si>
  <si>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</si>
  <si>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</si>
  <si>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</si>
  <si>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</si>
  <si>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</si>
  <si>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</si>
  <si>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</si>
  <si>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</si>
  <si>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</si>
  <si>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</si>
  <si>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</si>
  <si>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</si>
  <si>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</si>
  <si>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</si>
  <si>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</si>
  <si>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</si>
  <si>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</si>
  <si>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</si>
  <si>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</si>
  <si>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</si>
  <si>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</si>
  <si>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</si>
  <si>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</si>
  <si>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</si>
  <si>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</si>
  <si>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</si>
  <si>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</si>
  <si>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</si>
  <si>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>Net Debt excluding Lease Obligations</t>
  </si>
  <si>
    <t>Net Debt including Lease Obligations</t>
  </si>
  <si>
    <t>Lease Obligation</t>
  </si>
  <si>
    <t>Investments &amp; Receivables</t>
  </si>
  <si>
    <t>Average Revenue Per User (ARPU) *</t>
  </si>
  <si>
    <t xml:space="preserve">     Interest income</t>
  </si>
  <si>
    <t xml:space="preserve">     Net fair value gain on financial instruments</t>
  </si>
  <si>
    <t>Tax related Exceptional items</t>
  </si>
  <si>
    <t>Amount in Rs Mn</t>
  </si>
  <si>
    <t xml:space="preserve">     Net gain on FVTPL investments</t>
  </si>
  <si>
    <t xml:space="preserve">     Net loss/ (gain) on derivative financial instruments</t>
  </si>
  <si>
    <t>Profit / (loss) from discontinued operation before tax</t>
  </si>
  <si>
    <t>Tax expense / (credit) of discontinued operation</t>
  </si>
  <si>
    <t>Profit for the period from discontinued operations</t>
  </si>
  <si>
    <t>Profit / (Loss) for the period</t>
  </si>
  <si>
    <t xml:space="preserve">     (Gain) / loss on deemed disposal of subsidiary</t>
  </si>
  <si>
    <t xml:space="preserve">     Proceeds from issuance of equity shares / perpetual bonds to NCI</t>
  </si>
  <si>
    <t xml:space="preserve">     Payment on Maturity forwards</t>
  </si>
  <si>
    <t>Earnings per share (Face value : Rs. 5/- each) (In Rupees) from Continuing and Discontinuing Operations</t>
  </si>
  <si>
    <t xml:space="preserve">     Purchase of shares from NCI</t>
  </si>
  <si>
    <t xml:space="preserve">     Payment of lease liabilities</t>
  </si>
  <si>
    <t xml:space="preserve">     Net (Repayments) / Proceeds from borrowings</t>
  </si>
  <si>
    <t xml:space="preserve">     Net proceeds/ (repayments) from short-term borrowings</t>
  </si>
  <si>
    <t>Depreciation and Amortisation (In Constant Currency)</t>
  </si>
  <si>
    <t xml:space="preserve">Income Tax </t>
  </si>
  <si>
    <t xml:space="preserve">     Adjustment on account of deemed disposal of subsidiary</t>
  </si>
  <si>
    <t xml:space="preserve">     Payment of bond issue/share issue expenses</t>
  </si>
  <si>
    <t xml:space="preserve">     Proceeds from issuance of Compulsorily convertible preference shares to NCI</t>
  </si>
  <si>
    <t>Total Revenues - Recasted for IUC</t>
  </si>
  <si>
    <t xml:space="preserve">Note: Pursuant to reporting changes on account of deconsolidation of Bharti Infratel Limited, the definition of India geography has changed. Refer Glossary section of the qaurterly report for more details.
</t>
  </si>
  <si>
    <t>Average Revenue Per User (ARPU) - Recasted for IUC</t>
  </si>
  <si>
    <t>Revenue per site per month - Recasted for IUC</t>
  </si>
  <si>
    <t>*Share of results of Joint Ventures/Associates includes the equity pick up of erstwhile Bharti Infratel Limited (now Indus Towers Limited) for periods represented.</t>
  </si>
  <si>
    <t>Note: Above nos have been re-instated to 31st Mar'21 closing constant currency except Capex, OFCF &amp; Cumulative Investments. Accordingly previous quarter nos. have been re-instated for like to like comparisons.</t>
  </si>
  <si>
    <t xml:space="preserve">     Proceeds from Sale of Spectrum</t>
  </si>
  <si>
    <t xml:space="preserve">     Repayment of Loan given to Joint Venture/Associate</t>
  </si>
  <si>
    <t xml:space="preserve">Profit from operating activites before depreciation, amortization and  exceptional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</si>
</sst>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0_);\(#,##0.0000\);#.0000\ &quot;-&quot;??_)"/>
    <numFmt numFmtId="198" formatCode="#,##0_);\(#,##0\);.\ &quot;-&quot;??_⴩;"/>
    <numFmt numFmtId="199" formatCode="_(* #,##0.0_);_(* \(#,##0.0\);_(* &quot;-&quot;??_);_(@_)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double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4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3" fillId="0" borderId="0" xfId="77" applyNumberFormat="1" applyFont="1"/>
    <xf numFmtId="37" fontId="15" fillId="0" borderId="0" xfId="77" applyNumberFormat="1" applyFont="1"/>
    <xf numFmtId="37" fontId="16" fillId="5" borderId="0" xfId="0" applyNumberFormat="1" applyFont="1" applyFill="1" applyBorder="1"/>
    <xf numFmtId="37" fontId="0" fillId="0" borderId="0" xfId="0" applyNumberFormat="1" applyFill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43" fontId="3" fillId="5" borderId="11" xfId="54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37" fontId="58" fillId="0" borderId="0" xfId="0" applyNumberFormat="1" applyFont="1" applyFill="1"/>
    <xf numFmtId="0" fontId="17" fillId="5" borderId="21" xfId="0" applyFont="1" applyFill="1" applyBorder="1"/>
    <xf numFmtId="0" fontId="59" fillId="0" borderId="0" xfId="0" applyFont="1" applyFill="1"/>
    <xf numFmtId="37" fontId="59" fillId="0" borderId="0" xfId="0" applyNumberFormat="1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9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174" fontId="17" fillId="8" borderId="39" xfId="9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3" fontId="15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37" fontId="3" fillId="0" borderId="39" xfId="53" applyNumberFormat="1" applyFont="1" applyFill="1" applyBorder="1" applyAlignment="1">
      <alignment horizontal="center"/>
    </xf>
    <xf numFmtId="37" fontId="17" fillId="0" borderId="39" xfId="53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3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4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5" xfId="0" applyNumberFormat="1" applyFont="1" applyFill="1" applyBorder="1" applyAlignment="1">
      <alignment horizontal="center"/>
    </xf>
    <xf numFmtId="37" fontId="15" fillId="8" borderId="45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2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49" xfId="0" applyNumberFormat="1" applyFont="1" applyFill="1" applyBorder="1"/>
    <xf numFmtId="177" fontId="16" fillId="0" borderId="50" xfId="0" applyNumberFormat="1" applyFont="1" applyFill="1" applyBorder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 vertical="center"/>
    </xf>
    <xf numFmtId="174" fontId="3" fillId="0" borderId="39" xfId="0" applyNumberFormat="1" applyFont="1" applyFill="1" applyBorder="1" applyAlignment="1">
      <alignment horizontal="center"/>
    </xf>
    <xf numFmtId="174" fontId="17" fillId="0" borderId="39" xfId="9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/>
    </xf>
    <xf numFmtId="39" fontId="3" fillId="0" borderId="39" xfId="0" applyNumberFormat="1" applyFont="1" applyFill="1" applyBorder="1" applyAlignment="1">
      <alignment horizontal="center"/>
    </xf>
    <xf numFmtId="2" fontId="3" fillId="8" borderId="39" xfId="53" applyNumberFormat="1" applyFont="1" applyFill="1" applyBorder="1" applyAlignment="1">
      <alignment horizontal="center"/>
    </xf>
    <xf numFmtId="2" fontId="3" fillId="0" borderId="39" xfId="53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3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5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5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59" xfId="80" applyFont="1" applyFill="1" applyBorder="1" applyAlignment="1" applyProtection="1">
      <alignment horizontal="left" vertical="center" indent="1"/>
      <protection locked="0"/>
    </xf>
    <xf numFmtId="0" fontId="15" fillId="5" borderId="46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37" fontId="16" fillId="9" borderId="0" xfId="0" applyNumberFormat="1" applyFont="1" applyFill="1" applyBorder="1" applyAlignment="1">
      <alignment horizontal="center" vertic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3" xfId="53" applyNumberFormat="1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center" vertical="center"/>
    </xf>
    <xf numFmtId="9" fontId="15" fillId="0" borderId="62" xfId="91" applyFont="1" applyFill="1" applyBorder="1" applyAlignment="1">
      <alignment horizontal="center" vertical="center"/>
    </xf>
    <xf numFmtId="0" fontId="64" fillId="0" borderId="0" xfId="0" applyFont="1"/>
    <xf numFmtId="172" fontId="15" fillId="0" borderId="25" xfId="53" applyNumberFormat="1" applyFont="1" applyFill="1" applyBorder="1" applyAlignment="1">
      <alignment horizontal="center" vertical="center"/>
    </xf>
    <xf numFmtId="9" fontId="15" fillId="0" borderId="33" xfId="90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3" xfId="53" applyNumberFormat="1" applyFont="1" applyFill="1" applyBorder="1" applyAlignment="1">
      <alignment horizontal="center" vertical="center"/>
    </xf>
    <xf numFmtId="172" fontId="15" fillId="0" borderId="63" xfId="53" applyNumberFormat="1" applyFont="1" applyFill="1" applyBorder="1"/>
    <xf numFmtId="172" fontId="15" fillId="8" borderId="63" xfId="53" applyNumberFormat="1" applyFont="1" applyFill="1" applyBorder="1"/>
    <xf numFmtId="172" fontId="15" fillId="0" borderId="63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174" fontId="15" fillId="0" borderId="0" xfId="90" applyNumberFormat="1" applyFont="1"/>
    <xf numFmtId="174" fontId="3" fillId="0" borderId="0" xfId="90" applyNumberFormat="1" applyFont="1"/>
    <xf numFmtId="172" fontId="3" fillId="0" borderId="0" xfId="53" applyNumberFormat="1" applyFont="1" applyAlignment="1">
      <alignment horizontal="center" vertical="center"/>
    </xf>
    <xf numFmtId="172" fontId="3" fillId="0" borderId="0" xfId="53" applyNumberFormat="1" applyFont="1" applyFill="1" applyAlignment="1">
      <alignment horizontal="center" vertic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4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5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5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3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5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5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9" fontId="15" fillId="0" borderId="0" xfId="91" applyFont="1" applyFill="1" applyBorder="1" applyAlignment="1">
      <alignment horizontal="center" vertical="center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3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49" xfId="0" applyNumberFormat="1" applyFont="1" applyFill="1" applyBorder="1"/>
    <xf numFmtId="177" fontId="3" fillId="0" borderId="50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3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37" fontId="3" fillId="0" borderId="0" xfId="126" applyNumberFormat="1" applyFont="1"/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37" fontId="15" fillId="0" borderId="0" xfId="126" applyNumberFormat="1" applyFont="1"/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3" xfId="126" applyNumberFormat="1" applyFont="1" applyFill="1" applyBorder="1" applyAlignment="1">
      <alignment horizontal="center" vertical="center"/>
    </xf>
    <xf numFmtId="37" fontId="15" fillId="0" borderId="43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7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37" fontId="68" fillId="0" borderId="0" xfId="126" applyNumberFormat="1" applyFont="1"/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198" fontId="3" fillId="8" borderId="39" xfId="126" applyNumberFormat="1" applyFont="1" applyFill="1" applyBorder="1" applyAlignment="1">
      <alignment horizontal="center" vertical="center"/>
    </xf>
    <xf numFmtId="43" fontId="16" fillId="0" borderId="0" xfId="53" applyFont="1" applyFill="1" applyBorder="1"/>
    <xf numFmtId="0" fontId="16" fillId="0" borderId="0" xfId="0" applyFont="1" applyFill="1" applyBorder="1" applyAlignment="1">
      <alignment vertical="center"/>
    </xf>
    <xf numFmtId="195" fontId="3" fillId="0" borderId="30" xfId="56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9" xfId="0" applyFont="1" applyFill="1" applyBorder="1"/>
    <xf numFmtId="0" fontId="16" fillId="8" borderId="69" xfId="0" applyFont="1" applyFill="1" applyBorder="1" applyAlignment="1">
      <alignment horizontal="center" vertical="center" wrapText="1"/>
    </xf>
    <xf numFmtId="178" fontId="3" fillId="5" borderId="0" xfId="126" applyFont="1" applyFill="1" applyBorder="1" applyAlignment="1">
      <alignment horizontal="center" vertical="center"/>
    </xf>
    <xf numFmtId="178" fontId="3" fillId="5" borderId="11" xfId="126" applyFont="1" applyFill="1" applyBorder="1" applyAlignment="1">
      <alignment horizontal="center" vertical="center"/>
    </xf>
    <xf numFmtId="178" fontId="17" fillId="5" borderId="11" xfId="126" applyFont="1" applyFill="1" applyBorder="1" applyAlignment="1">
      <alignment horizontal="center" vertical="center"/>
    </xf>
    <xf numFmtId="178" fontId="3" fillId="0" borderId="33" xfId="126" applyFont="1" applyBorder="1" applyAlignment="1">
      <alignment horizontal="center"/>
    </xf>
    <xf numFmtId="37" fontId="17" fillId="0" borderId="59" xfId="53" applyNumberFormat="1" applyFont="1" applyFill="1" applyBorder="1" applyAlignment="1">
      <alignment horizontal="center"/>
    </xf>
    <xf numFmtId="37" fontId="3" fillId="0" borderId="59" xfId="0" applyNumberFormat="1" applyFont="1" applyFill="1" applyBorder="1" applyAlignment="1">
      <alignment horizontal="center"/>
    </xf>
    <xf numFmtId="37" fontId="3" fillId="0" borderId="59" xfId="53" applyNumberFormat="1" applyFont="1" applyFill="1" applyBorder="1" applyAlignment="1">
      <alignment horizontal="center"/>
    </xf>
    <xf numFmtId="37" fontId="3" fillId="0" borderId="62" xfId="0" applyNumberFormat="1" applyFont="1" applyFill="1" applyBorder="1" applyAlignment="1">
      <alignment horizontal="center"/>
    </xf>
    <xf numFmtId="37" fontId="3" fillId="0" borderId="62" xfId="53" applyNumberFormat="1" applyFont="1" applyFill="1" applyBorder="1" applyAlignment="1">
      <alignment horizontal="center"/>
    </xf>
    <xf numFmtId="37" fontId="17" fillId="0" borderId="62" xfId="53" applyNumberFormat="1" applyFont="1" applyFill="1" applyBorder="1" applyAlignment="1">
      <alignment horizontal="center"/>
    </xf>
    <xf numFmtId="37" fontId="17" fillId="8" borderId="45" xfId="53" applyNumberFormat="1" applyFont="1" applyFill="1" applyBorder="1" applyAlignment="1">
      <alignment horizontal="center"/>
    </xf>
    <xf numFmtId="37" fontId="3" fillId="0" borderId="71" xfId="0" applyNumberFormat="1" applyFont="1" applyFill="1" applyBorder="1" applyAlignment="1">
      <alignment horizontal="center"/>
    </xf>
    <xf numFmtId="174" fontId="18" fillId="8" borderId="39" xfId="9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174" fontId="18" fillId="0" borderId="0" xfId="9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178" fontId="15" fillId="0" borderId="72" xfId="81" applyFont="1" applyFill="1" applyBorder="1" applyAlignment="1">
      <alignment horizontal="left"/>
    </xf>
    <xf numFmtId="172" fontId="15" fillId="8" borderId="73" xfId="53" applyNumberFormat="1" applyFont="1" applyFill="1" applyBorder="1" applyAlignment="1">
      <alignment horizontal="center" vertical="center"/>
    </xf>
    <xf numFmtId="172" fontId="3" fillId="0" borderId="0" xfId="128" applyNumberFormat="1" applyFont="1" applyFill="1" applyBorder="1" applyAlignment="1">
      <alignment horizontal="left" vertical="top" wrapText="1"/>
    </xf>
    <xf numFmtId="172" fontId="3" fillId="0" borderId="0" xfId="128" applyNumberFormat="1" applyFont="1" applyFill="1" applyBorder="1" applyAlignment="1">
      <alignment horizontal="left" vertical="top"/>
    </xf>
    <xf numFmtId="172" fontId="15" fillId="0" borderId="0" xfId="128" applyNumberFormat="1" applyFont="1" applyFill="1" applyBorder="1" applyAlignment="1">
      <alignment horizontal="left" vertical="top" wrapText="1"/>
    </xf>
    <xf numFmtId="172" fontId="15" fillId="0" borderId="0" xfId="128" applyNumberFormat="1" applyFont="1" applyFill="1" applyBorder="1" applyAlignment="1">
      <alignment horizontal="left"/>
    </xf>
    <xf numFmtId="37" fontId="3" fillId="0" borderId="0" xfId="53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3" fillId="0" borderId="0" xfId="94" applyFont="1" applyFill="1" applyBorder="1" applyAlignment="1">
      <alignment horizontal="left" vertical="center"/>
    </xf>
    <xf numFmtId="0" fontId="17" fillId="5" borderId="0" xfId="54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>
      <alignment horizontal="left" vertical="top" wrapText="1"/>
    </xf>
    <xf numFmtId="43" fontId="15" fillId="0" borderId="0" xfId="53" applyFont="1"/>
    <xf numFmtId="43" fontId="3" fillId="0" borderId="0" xfId="53" applyFont="1"/>
    <xf numFmtId="43" fontId="63" fillId="0" borderId="0" xfId="53" applyFont="1"/>
    <xf numFmtId="43" fontId="64" fillId="0" borderId="0" xfId="53" applyFont="1"/>
    <xf numFmtId="43" fontId="16" fillId="5" borderId="0" xfId="53" applyFont="1" applyFill="1" applyBorder="1"/>
    <xf numFmtId="43" fontId="17" fillId="5" borderId="0" xfId="53" applyFont="1" applyFill="1" applyBorder="1"/>
    <xf numFmtId="43" fontId="0" fillId="0" borderId="0" xfId="53" applyFont="1"/>
    <xf numFmtId="43" fontId="0" fillId="0" borderId="0" xfId="53" applyFont="1" applyAlignment="1">
      <alignment wrapText="1"/>
    </xf>
    <xf numFmtId="43" fontId="17" fillId="5" borderId="0" xfId="53" applyFont="1" applyFill="1" applyBorder="1" applyAlignment="1">
      <alignment horizontal="right"/>
    </xf>
    <xf numFmtId="43" fontId="16" fillId="5" borderId="0" xfId="53" applyFont="1" applyFill="1" applyBorder="1" applyAlignment="1">
      <alignment vertical="center"/>
    </xf>
    <xf numFmtId="43" fontId="16" fillId="5" borderId="0" xfId="53" applyFont="1" applyFill="1" applyBorder="1" applyAlignment="1">
      <alignment horizontal="center" vertical="center"/>
    </xf>
    <xf numFmtId="43" fontId="3" fillId="5" borderId="0" xfId="53" applyFont="1" applyFill="1" applyBorder="1"/>
    <xf numFmtId="43" fontId="3" fillId="0" borderId="0" xfId="53" applyFont="1" applyFill="1" applyBorder="1"/>
    <xf numFmtId="43" fontId="16" fillId="5" borderId="0" xfId="53" applyFont="1" applyFill="1" applyBorder="1" applyAlignment="1">
      <alignment wrapText="1"/>
    </xf>
    <xf numFmtId="172" fontId="16" fillId="5" borderId="0" xfId="53" applyNumberFormat="1" applyFont="1" applyFill="1" applyBorder="1"/>
    <xf numFmtId="172" fontId="15" fillId="5" borderId="0" xfId="53" applyNumberFormat="1" applyFont="1" applyFill="1" applyBorder="1"/>
    <xf numFmtId="172" fontId="16" fillId="5" borderId="0" xfId="53" applyNumberFormat="1" applyFont="1" applyFill="1" applyBorder="1" applyAlignment="1">
      <alignment vertical="center"/>
    </xf>
    <xf numFmtId="172" fontId="16" fillId="5" borderId="0" xfId="53" applyNumberFormat="1" applyFont="1" applyFill="1" applyBorder="1" applyAlignment="1">
      <alignment horizontal="center" vertical="center"/>
    </xf>
    <xf numFmtId="172" fontId="16" fillId="5" borderId="0" xfId="53" applyNumberFormat="1" applyFont="1" applyFill="1" applyBorder="1" applyAlignment="1">
      <alignment wrapText="1"/>
    </xf>
    <xf numFmtId="172" fontId="16" fillId="0" borderId="0" xfId="53" applyNumberFormat="1" applyFont="1" applyFill="1" applyBorder="1"/>
    <xf numFmtId="172" fontId="16" fillId="9" borderId="0" xfId="53" applyNumberFormat="1" applyFont="1" applyFill="1" applyBorder="1" applyAlignment="1">
      <alignment horizontal="center" vertical="center"/>
    </xf>
    <xf numFmtId="172" fontId="16" fillId="9" borderId="0" xfId="53" applyNumberFormat="1" applyFont="1" applyFill="1" applyBorder="1"/>
    <xf numFmtId="43" fontId="0" fillId="0" borderId="0" xfId="53" applyFont="1" applyFill="1"/>
    <xf numFmtId="43" fontId="2" fillId="0" borderId="0" xfId="53" applyFont="1" applyFill="1"/>
    <xf numFmtId="43" fontId="58" fillId="0" borderId="0" xfId="53" applyFont="1" applyFill="1"/>
    <xf numFmtId="43" fontId="59" fillId="0" borderId="0" xfId="53" applyFont="1" applyFill="1"/>
    <xf numFmtId="0" fontId="17" fillId="5" borderId="0" xfId="0" applyFont="1" applyFill="1"/>
    <xf numFmtId="0" fontId="17" fillId="5" borderId="0" xfId="0" applyFont="1" applyFill="1" applyAlignment="1">
      <alignment horizontal="left" vertical="center" wrapText="1"/>
    </xf>
    <xf numFmtId="172" fontId="0" fillId="0" borderId="0" xfId="53" applyNumberFormat="1" applyFont="1" applyFill="1"/>
    <xf numFmtId="0" fontId="63" fillId="0" borderId="0" xfId="0" applyFont="1" applyFill="1" applyBorder="1"/>
    <xf numFmtId="0" fontId="64" fillId="0" borderId="0" xfId="0" applyFont="1" applyFill="1" applyBorder="1"/>
    <xf numFmtId="178" fontId="3" fillId="0" borderId="0" xfId="126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37" fontId="15" fillId="0" borderId="0" xfId="53" applyNumberFormat="1" applyFont="1" applyFill="1" applyBorder="1" applyAlignment="1">
      <alignment horizontal="center" vertical="center"/>
    </xf>
    <xf numFmtId="43" fontId="68" fillId="0" borderId="0" xfId="53" applyFont="1"/>
    <xf numFmtId="172" fontId="3" fillId="0" borderId="0" xfId="53" applyNumberFormat="1" applyFont="1"/>
    <xf numFmtId="174" fontId="0" fillId="0" borderId="0" xfId="53" applyNumberFormat="1" applyFont="1" applyFill="1"/>
    <xf numFmtId="174" fontId="16" fillId="5" borderId="0" xfId="53" applyNumberFormat="1" applyFont="1" applyFill="1" applyBorder="1"/>
    <xf numFmtId="199" fontId="16" fillId="5" borderId="0" xfId="53" applyNumberFormat="1" applyFont="1" applyFill="1" applyBorder="1" applyAlignment="1">
      <alignment horizontal="center" vertical="center"/>
    </xf>
    <xf numFmtId="37" fontId="65" fillId="5" borderId="0" xfId="0" applyNumberFormat="1" applyFont="1" applyFill="1" applyBorder="1" applyAlignment="1">
      <alignment horizontal="left" vertical="center" wrapText="1"/>
    </xf>
    <xf numFmtId="199" fontId="3" fillId="0" borderId="0" xfId="53" applyNumberFormat="1" applyFont="1"/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0" xfId="54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1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3" xfId="128" applyNumberFormat="1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7" xfId="80" applyFont="1" applyFill="1" applyBorder="1" applyAlignment="1">
      <alignment horizontal="center"/>
    </xf>
    <xf numFmtId="0" fontId="16" fillId="8" borderId="58" xfId="80" applyFont="1" applyFill="1" applyBorder="1" applyAlignment="1">
      <alignment horizontal="center"/>
    </xf>
    <xf numFmtId="0" fontId="17" fillId="0" borderId="68" xfId="0" applyFont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80" applyFont="1" applyFill="1" applyBorder="1" applyAlignment="1">
      <alignment horizontal="center"/>
    </xf>
    <xf numFmtId="0" fontId="3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top" wrapText="1"/>
    </xf>
    <xf numFmtId="0" fontId="3" fillId="5" borderId="66" xfId="0" applyFont="1" applyFill="1" applyBorder="1" applyAlignment="1">
      <alignment horizontal="left" vertical="center" wrapText="1"/>
    </xf>
    <xf numFmtId="0" fontId="65" fillId="5" borderId="66" xfId="0" applyFont="1" applyFill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68" xfId="0" applyFont="1" applyBorder="1" applyAlignment="1">
      <alignment horizontal="left" vertical="center" wrapText="1"/>
    </xf>
    <xf numFmtId="0" fontId="16" fillId="5" borderId="0" xfId="80" applyFont="1" applyFill="1" applyBorder="1" applyAlignment="1">
      <alignment horizontal="center" vertical="center"/>
    </xf>
    <xf numFmtId="0" fontId="16" fillId="8" borderId="60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80" applyFont="1" applyFill="1" applyBorder="1" applyAlignment="1">
      <alignment horizontal="center" vertical="center" wrapText="1"/>
    </xf>
    <xf numFmtId="0" fontId="16" fillId="0" borderId="17" xfId="8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 vertical="center" wrapText="1"/>
    </xf>
    <xf numFmtId="0" fontId="3" fillId="8" borderId="59" xfId="8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5" borderId="70" xfId="0" applyFont="1" applyFill="1" applyBorder="1" applyAlignment="1">
      <alignment horizontal="left" vertical="center" wrapText="1"/>
    </xf>
    <xf numFmtId="1" fontId="3" fillId="0" borderId="0" xfId="77" applyNumberFormat="1" applyFont="1" applyAlignment="1">
      <alignment horizontal="center" vertical="center"/>
    </xf>
    <xf numFmtId="0" fontId="15" fillId="0" borderId="0" xfId="78" applyNumberFormat="1" applyFont="1" applyFill="1" applyAlignment="1">
      <alignment horizontal="left" vertical="center" wrapText="1"/>
    </xf>
    <xf numFmtId="178" fontId="15" fillId="0" borderId="0" xfId="77" applyFont="1" applyAlignment="1">
      <alignment vertical="center"/>
    </xf>
    <xf numFmtId="37" fontId="15" fillId="0" borderId="0" xfId="77" applyNumberFormat="1" applyFont="1" applyAlignment="1">
      <alignment vertical="center"/>
    </xf>
    <xf numFmtId="43" fontId="3" fillId="0" borderId="0" xfId="53" applyFont="1" applyAlignment="1">
      <alignment vertical="center"/>
    </xf>
    <xf numFmtId="43" fontId="15" fillId="0" borderId="0" xfId="53" applyFont="1" applyAlignment="1">
      <alignment vertical="center"/>
    </xf>
    <xf numFmtId="43" fontId="15" fillId="0" borderId="0" xfId="53" applyNumberFormat="1" applyFont="1"/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PA/Backup%20files/Q4FY10%20-%20Mar/Financial%20Trends/IR%20Pack%20-%20FR/Qtly%20FRA%20Pack%201st%20cut/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K%20DRIVE/Investor%20Relations%20Function/Working%20Folders/Quarterly%20Results/FY%202005/Q4FY05-%20MARCH/Financial/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bility/MIS/MAPA/May%202003/Forecast/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Normal="100" zoomScaleSheetLayoutView="100" workbookViewId="0"/>
  </sheetViews>
  <sheetFormatPr defaultRowHeight="11.25"/>
  <cols>
    <col min="1" max="16384" width="9.140625" style="11"/>
  </cols>
  <sheetData>
    <row r="1" spans="1:5">
      <c r="A1" s="77"/>
      <c r="C1" s="13" t="s">
        <v>30</v>
      </c>
    </row>
    <row r="2" spans="1:5">
      <c r="C2" s="12" t="s">
        <v>145</v>
      </c>
    </row>
    <row r="6" spans="1:5">
      <c r="C6" s="16" t="s">
        <v>12</v>
      </c>
      <c r="E6" s="11" t="s">
        <v>13</v>
      </c>
    </row>
    <row r="7" spans="1:5">
      <c r="C7" s="17"/>
    </row>
    <row r="8" spans="1:5">
      <c r="C8" s="21" t="s">
        <v>16</v>
      </c>
    </row>
    <row r="9" spans="1:5" ht="5.0999999999999996" customHeight="1">
      <c r="C9" s="21"/>
    </row>
    <row r="10" spans="1:5">
      <c r="C10" s="14">
        <v>1</v>
      </c>
      <c r="E10" s="15" t="s">
        <v>146</v>
      </c>
    </row>
    <row r="11" spans="1:5">
      <c r="C11" s="14"/>
    </row>
    <row r="12" spans="1:5">
      <c r="C12" s="14">
        <v>2</v>
      </c>
      <c r="E12" s="15" t="s">
        <v>147</v>
      </c>
    </row>
    <row r="13" spans="1:5">
      <c r="C13" s="14"/>
    </row>
    <row r="14" spans="1:5">
      <c r="C14" s="14">
        <v>3</v>
      </c>
      <c r="E14" s="15" t="s">
        <v>148</v>
      </c>
    </row>
    <row r="15" spans="1:5">
      <c r="C15" s="14"/>
    </row>
    <row r="16" spans="1:5">
      <c r="C16" s="14">
        <v>4</v>
      </c>
      <c r="E16" s="15" t="s">
        <v>32</v>
      </c>
    </row>
    <row r="17" spans="3:5">
      <c r="C17" s="14"/>
    </row>
    <row r="18" spans="3:5">
      <c r="C18" s="14">
        <v>5</v>
      </c>
      <c r="E18" s="15" t="s">
        <v>57</v>
      </c>
    </row>
    <row r="19" spans="3:5">
      <c r="C19" s="14"/>
    </row>
    <row r="21" spans="3:5">
      <c r="C21" s="21" t="s">
        <v>17</v>
      </c>
    </row>
    <row r="22" spans="3:5" ht="5.0999999999999996" customHeight="1"/>
    <row r="23" spans="3:5">
      <c r="C23" s="14">
        <v>6</v>
      </c>
      <c r="E23" s="15" t="s">
        <v>18</v>
      </c>
    </row>
    <row r="133" spans="3:7">
      <c r="C133" s="458"/>
      <c r="D133" s="458"/>
      <c r="E133" s="458"/>
      <c r="F133" s="458"/>
      <c r="G133" s="458"/>
    </row>
    <row r="159" spans="3:7">
      <c r="C159" s="466"/>
      <c r="D159" s="466"/>
      <c r="E159" s="466"/>
      <c r="F159" s="466"/>
      <c r="G159" s="466"/>
    </row>
  </sheetData>
  <phoneticPr fontId="3" type="noConversion"/>
  <hyperlinks>
    <hyperlink ref="E10" location="'Trends file-1'!A3" display="Consolidated Statements of Operations"/>
    <hyperlink ref="E12" location="'Trends file-2 '!A3" display="Consolidated Balance Sheet as per Indian Accounting Standards (Ind-AS)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5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6"/>
  <sheetViews>
    <sheetView showGridLines="0" view="pageBreakPreview" zoomScaleNormal="100" zoomScaleSheetLayoutView="100" workbookViewId="0"/>
  </sheetViews>
  <sheetFormatPr defaultRowHeight="11.25"/>
  <cols>
    <col min="1" max="1" width="6.5703125" style="44" customWidth="1"/>
    <col min="2" max="2" width="56" style="47" customWidth="1"/>
    <col min="3" max="5" width="8.7109375" style="47" customWidth="1"/>
    <col min="6" max="6" width="8.7109375" style="49" customWidth="1"/>
    <col min="7" max="7" width="8.7109375" style="48" customWidth="1"/>
    <col min="8" max="8" width="2" style="44" customWidth="1"/>
    <col min="9" max="10" width="0" style="44" hidden="1" customWidth="1"/>
    <col min="11" max="16384" width="9.140625" style="44"/>
  </cols>
  <sheetData>
    <row r="1" spans="1:16">
      <c r="A1" s="264" t="s">
        <v>13</v>
      </c>
      <c r="B1" s="43" t="s">
        <v>37</v>
      </c>
      <c r="C1" s="43"/>
      <c r="D1" s="43"/>
      <c r="E1" s="43"/>
    </row>
    <row r="2" spans="1:16">
      <c r="F2" s="43"/>
      <c r="G2" s="43"/>
    </row>
    <row r="3" spans="1:16">
      <c r="A3" s="344">
        <v>1</v>
      </c>
      <c r="B3" s="43" t="s">
        <v>193</v>
      </c>
      <c r="C3" s="43"/>
      <c r="D3" s="43"/>
      <c r="E3" s="43"/>
      <c r="F3" s="43"/>
      <c r="G3" s="43"/>
    </row>
    <row r="4" spans="1:16">
      <c r="A4" s="345"/>
      <c r="B4" s="43"/>
      <c r="C4" s="43"/>
      <c r="D4" s="43"/>
      <c r="E4" s="43"/>
      <c r="F4" s="43"/>
      <c r="G4" s="43"/>
    </row>
    <row r="5" spans="1:16">
      <c r="A5" s="344">
        <f>A3+0.1</f>
        <v>1.1000000000000001</v>
      </c>
      <c r="B5" s="43" t="s">
        <v>231</v>
      </c>
      <c r="C5" s="43"/>
      <c r="D5" s="43"/>
      <c r="E5" s="43"/>
      <c r="F5" s="43"/>
      <c r="G5" s="43"/>
    </row>
    <row r="6" spans="1:16">
      <c r="A6" s="97"/>
      <c r="F6" s="45"/>
      <c r="G6" s="244" t="s">
        <v>192</v>
      </c>
    </row>
    <row r="7" spans="1:16" ht="12.75" customHeight="1">
      <c r="A7" s="97"/>
      <c r="B7" s="553" t="s">
        <v>0</v>
      </c>
      <c r="C7" s="557" t="s">
        <v>1</v>
      </c>
      <c r="D7" s="558"/>
      <c r="E7" s="558"/>
      <c r="F7" s="558"/>
      <c r="G7" s="559"/>
    </row>
    <row r="8" spans="1:16" ht="11.25" customHeight="1">
      <c r="A8" s="97"/>
      <c r="B8" s="553"/>
      <c r="C8" s="555">
        <v>44469</v>
      </c>
      <c r="D8" s="555">
        <v>44377</v>
      </c>
      <c r="E8" s="555">
        <v>44286</v>
      </c>
      <c r="F8" s="555">
        <v>44196</v>
      </c>
      <c r="G8" s="555">
        <v>44104</v>
      </c>
    </row>
    <row r="9" spans="1:16" ht="11.25" customHeight="1">
      <c r="A9" s="97"/>
      <c r="B9" s="554"/>
      <c r="C9" s="556"/>
      <c r="D9" s="556"/>
      <c r="E9" s="556"/>
      <c r="F9" s="556"/>
      <c r="G9" s="556"/>
    </row>
    <row r="10" spans="1:16">
      <c r="A10" s="268"/>
      <c r="B10" s="279" t="s">
        <v>155</v>
      </c>
      <c r="C10" s="170"/>
      <c r="D10" s="243"/>
      <c r="E10" s="170"/>
      <c r="F10" s="243"/>
      <c r="G10" s="170"/>
      <c r="I10" s="83"/>
      <c r="J10" s="83"/>
      <c r="K10" s="83"/>
      <c r="L10" s="83"/>
    </row>
    <row r="11" spans="1:16">
      <c r="A11" s="268"/>
      <c r="B11" s="45" t="s">
        <v>244</v>
      </c>
      <c r="C11" s="285">
        <v>283264</v>
      </c>
      <c r="D11" s="294">
        <v>268536</v>
      </c>
      <c r="E11" s="285">
        <v>257473</v>
      </c>
      <c r="F11" s="294">
        <v>265178</v>
      </c>
      <c r="G11" s="285">
        <v>250604</v>
      </c>
      <c r="I11" s="83"/>
      <c r="J11" s="83"/>
      <c r="K11" s="83"/>
      <c r="L11" s="510"/>
      <c r="M11" s="510"/>
      <c r="N11" s="510"/>
      <c r="O11" s="510"/>
      <c r="P11" s="510"/>
    </row>
    <row r="12" spans="1:16">
      <c r="A12" s="268"/>
      <c r="B12" s="45" t="s">
        <v>229</v>
      </c>
      <c r="C12" s="285">
        <v>1088</v>
      </c>
      <c r="D12" s="294">
        <v>2098</v>
      </c>
      <c r="E12" s="285">
        <v>839.30000000000018</v>
      </c>
      <c r="F12" s="294">
        <v>492</v>
      </c>
      <c r="G12" s="285">
        <v>1030.8301810000003</v>
      </c>
      <c r="I12" s="83"/>
      <c r="J12" s="83"/>
      <c r="K12" s="83"/>
      <c r="L12" s="510"/>
      <c r="M12" s="510"/>
      <c r="N12" s="510"/>
      <c r="O12" s="510"/>
      <c r="P12" s="510"/>
    </row>
    <row r="13" spans="1:16" hidden="1">
      <c r="A13" s="268"/>
      <c r="B13" s="45" t="s">
        <v>156</v>
      </c>
      <c r="C13" s="285"/>
      <c r="D13" s="294"/>
      <c r="E13" s="285"/>
      <c r="F13" s="294"/>
      <c r="G13" s="285"/>
      <c r="I13" s="83"/>
      <c r="J13" s="83"/>
      <c r="K13" s="83"/>
      <c r="L13" s="510"/>
      <c r="M13" s="510"/>
      <c r="N13" s="510"/>
      <c r="O13" s="510"/>
      <c r="P13" s="510"/>
    </row>
    <row r="14" spans="1:16" s="50" customFormat="1" collapsed="1">
      <c r="A14" s="268"/>
      <c r="B14" s="280" t="s">
        <v>245</v>
      </c>
      <c r="C14" s="286">
        <v>284352</v>
      </c>
      <c r="D14" s="295">
        <v>270634</v>
      </c>
      <c r="E14" s="286">
        <v>258312.3</v>
      </c>
      <c r="F14" s="295">
        <v>265670</v>
      </c>
      <c r="G14" s="286">
        <v>251634.830181</v>
      </c>
      <c r="I14" s="84"/>
      <c r="J14" s="322"/>
      <c r="K14" s="322"/>
      <c r="L14" s="509"/>
      <c r="M14" s="509"/>
      <c r="N14" s="509"/>
      <c r="O14" s="509"/>
      <c r="P14" s="509"/>
    </row>
    <row r="15" spans="1:16" s="275" customFormat="1" ht="5.0999999999999996" customHeight="1">
      <c r="A15" s="268"/>
      <c r="B15" s="270"/>
      <c r="C15" s="285"/>
      <c r="D15" s="294"/>
      <c r="E15" s="285"/>
      <c r="F15" s="294"/>
      <c r="G15" s="285"/>
      <c r="H15" s="44"/>
      <c r="I15" s="289"/>
      <c r="J15" s="290"/>
      <c r="L15" s="511"/>
      <c r="M15" s="511"/>
      <c r="N15" s="511"/>
      <c r="O15" s="511"/>
      <c r="P15" s="511"/>
    </row>
    <row r="16" spans="1:16">
      <c r="A16" s="268"/>
      <c r="B16" s="279" t="s">
        <v>157</v>
      </c>
      <c r="C16" s="285"/>
      <c r="D16" s="294"/>
      <c r="E16" s="285"/>
      <c r="F16" s="294"/>
      <c r="G16" s="285"/>
      <c r="I16" s="83"/>
      <c r="J16" s="83"/>
      <c r="K16" s="83"/>
      <c r="L16" s="510"/>
      <c r="M16" s="510"/>
      <c r="N16" s="510"/>
      <c r="O16" s="510"/>
      <c r="P16" s="510"/>
    </row>
    <row r="17" spans="1:20">
      <c r="A17" s="268"/>
      <c r="B17" s="281" t="s">
        <v>159</v>
      </c>
      <c r="C17" s="285">
        <v>61788</v>
      </c>
      <c r="D17" s="294">
        <v>57973</v>
      </c>
      <c r="E17" s="285">
        <v>59179</v>
      </c>
      <c r="F17" s="294">
        <v>55479</v>
      </c>
      <c r="G17" s="285">
        <v>54198.194346999997</v>
      </c>
      <c r="I17" s="83"/>
      <c r="J17" s="83"/>
      <c r="K17" s="83"/>
      <c r="L17" s="510"/>
      <c r="M17" s="510"/>
      <c r="N17" s="510"/>
      <c r="O17" s="510"/>
      <c r="P17" s="510"/>
    </row>
    <row r="18" spans="1:20">
      <c r="A18" s="268"/>
      <c r="B18" s="281" t="s">
        <v>158</v>
      </c>
      <c r="C18" s="285">
        <v>16708</v>
      </c>
      <c r="D18" s="294">
        <v>16166</v>
      </c>
      <c r="E18" s="285">
        <v>15649</v>
      </c>
      <c r="F18" s="294">
        <v>30632</v>
      </c>
      <c r="G18" s="285">
        <v>29229</v>
      </c>
      <c r="I18" s="83"/>
      <c r="J18" s="83"/>
      <c r="K18" s="83"/>
      <c r="L18" s="510"/>
      <c r="M18" s="510"/>
      <c r="N18" s="510"/>
      <c r="O18" s="510"/>
      <c r="P18" s="510"/>
    </row>
    <row r="19" spans="1:20">
      <c r="A19" s="268"/>
      <c r="B19" s="281" t="s">
        <v>230</v>
      </c>
      <c r="C19" s="285">
        <v>26794</v>
      </c>
      <c r="D19" s="294">
        <v>26455</v>
      </c>
      <c r="E19" s="285">
        <v>25011.904949</v>
      </c>
      <c r="F19" s="294">
        <v>22951.999999999996</v>
      </c>
      <c r="G19" s="285">
        <v>22353.836712</v>
      </c>
      <c r="I19" s="83"/>
      <c r="J19" s="83"/>
      <c r="K19" s="83"/>
      <c r="L19" s="510"/>
      <c r="M19" s="510"/>
      <c r="N19" s="510"/>
      <c r="O19" s="510"/>
      <c r="P19" s="510"/>
    </row>
    <row r="20" spans="1:20" hidden="1" collapsed="1">
      <c r="A20" s="268"/>
      <c r="B20" s="282"/>
      <c r="C20" s="285">
        <v>0</v>
      </c>
      <c r="D20" s="294">
        <v>0</v>
      </c>
      <c r="E20" s="285">
        <v>0</v>
      </c>
      <c r="F20" s="294">
        <v>0</v>
      </c>
      <c r="G20" s="285">
        <v>0</v>
      </c>
      <c r="I20" s="83"/>
      <c r="J20" s="323"/>
      <c r="K20" s="323"/>
      <c r="L20" s="510"/>
      <c r="M20" s="510"/>
      <c r="N20" s="510"/>
      <c r="O20" s="510"/>
      <c r="P20" s="510"/>
    </row>
    <row r="21" spans="1:20" collapsed="1">
      <c r="A21" s="268"/>
      <c r="B21" s="281" t="s">
        <v>187</v>
      </c>
      <c r="C21" s="285">
        <v>11010</v>
      </c>
      <c r="D21" s="294">
        <v>10345</v>
      </c>
      <c r="E21" s="285">
        <v>9989</v>
      </c>
      <c r="F21" s="294">
        <v>10260</v>
      </c>
      <c r="G21" s="285">
        <v>10171.714139</v>
      </c>
      <c r="I21" s="83"/>
      <c r="J21" s="83"/>
      <c r="K21" s="83"/>
      <c r="L21" s="510"/>
      <c r="M21" s="510"/>
      <c r="N21" s="510"/>
      <c r="O21" s="510"/>
      <c r="P21" s="510"/>
    </row>
    <row r="22" spans="1:20">
      <c r="A22" s="268"/>
      <c r="B22" s="281" t="s">
        <v>198</v>
      </c>
      <c r="C22" s="285">
        <v>12670</v>
      </c>
      <c r="D22" s="294">
        <v>10613</v>
      </c>
      <c r="E22" s="285">
        <v>11484</v>
      </c>
      <c r="F22" s="294">
        <v>10524</v>
      </c>
      <c r="G22" s="285">
        <v>8722.4150300000001</v>
      </c>
      <c r="I22" s="83"/>
      <c r="J22" s="83"/>
      <c r="K22" s="83"/>
      <c r="L22" s="510"/>
      <c r="M22" s="510"/>
      <c r="N22" s="510"/>
      <c r="O22" s="510"/>
      <c r="P22" s="510"/>
    </row>
    <row r="23" spans="1:20">
      <c r="A23" s="268"/>
      <c r="B23" s="281" t="s">
        <v>132</v>
      </c>
      <c r="C23" s="285">
        <v>16189</v>
      </c>
      <c r="D23" s="294">
        <v>17181</v>
      </c>
      <c r="E23" s="285">
        <v>12840.658017000002</v>
      </c>
      <c r="F23" s="294">
        <v>14801</v>
      </c>
      <c r="G23" s="285">
        <v>15232.039892000001</v>
      </c>
      <c r="I23" s="83"/>
      <c r="J23" s="83"/>
      <c r="K23" s="83"/>
      <c r="L23" s="510"/>
      <c r="M23" s="510"/>
      <c r="N23" s="510"/>
      <c r="O23" s="510"/>
      <c r="P23" s="510"/>
    </row>
    <row r="24" spans="1:20" s="275" customFormat="1" ht="5.0999999999999996" customHeight="1">
      <c r="A24" s="268"/>
      <c r="B24" s="270"/>
      <c r="C24" s="285"/>
      <c r="D24" s="294"/>
      <c r="E24" s="285"/>
      <c r="F24" s="294"/>
      <c r="G24" s="285"/>
      <c r="H24" s="44"/>
      <c r="I24" s="289"/>
      <c r="J24" s="290"/>
      <c r="L24" s="511"/>
      <c r="M24" s="511"/>
      <c r="N24" s="511"/>
      <c r="O24" s="511"/>
      <c r="P24" s="511"/>
    </row>
    <row r="25" spans="1:20" s="50" customFormat="1">
      <c r="A25" s="268"/>
      <c r="B25" s="283" t="s">
        <v>245</v>
      </c>
      <c r="C25" s="286">
        <v>145159</v>
      </c>
      <c r="D25" s="295">
        <v>138733</v>
      </c>
      <c r="E25" s="286">
        <v>134153.562966</v>
      </c>
      <c r="F25" s="295">
        <v>144648</v>
      </c>
      <c r="G25" s="286">
        <v>139907.20011999999</v>
      </c>
      <c r="I25" s="84"/>
      <c r="J25" s="84"/>
      <c r="K25" s="84"/>
      <c r="L25" s="510"/>
      <c r="M25" s="510"/>
      <c r="N25" s="510"/>
      <c r="O25" s="510"/>
      <c r="P25" s="509"/>
      <c r="Q25" s="509"/>
      <c r="R25" s="509"/>
      <c r="S25" s="509"/>
      <c r="T25" s="509"/>
    </row>
    <row r="26" spans="1:20" s="275" customFormat="1" ht="5.0999999999999996" customHeight="1">
      <c r="A26" s="268"/>
      <c r="B26" s="270"/>
      <c r="C26" s="285"/>
      <c r="D26" s="294"/>
      <c r="E26" s="285"/>
      <c r="F26" s="294"/>
      <c r="G26" s="285"/>
      <c r="H26" s="44"/>
      <c r="I26" s="289"/>
      <c r="J26" s="290"/>
      <c r="L26" s="511"/>
      <c r="M26" s="511"/>
      <c r="N26" s="511"/>
      <c r="O26" s="511"/>
      <c r="P26" s="511"/>
    </row>
    <row r="27" spans="1:20" hidden="1">
      <c r="A27" s="268"/>
      <c r="B27" s="96"/>
      <c r="C27" s="296"/>
      <c r="D27" s="297"/>
      <c r="E27" s="296"/>
      <c r="F27" s="297"/>
      <c r="G27" s="296"/>
      <c r="I27" s="83"/>
      <c r="J27" s="83"/>
      <c r="K27" s="83"/>
      <c r="L27" s="510"/>
      <c r="M27" s="510"/>
      <c r="N27" s="510"/>
      <c r="O27" s="510"/>
      <c r="P27" s="510"/>
    </row>
    <row r="28" spans="1:20" s="599" customFormat="1" ht="28.5" customHeight="1" collapsed="1">
      <c r="A28" s="597"/>
      <c r="B28" s="598" t="s">
        <v>341</v>
      </c>
      <c r="C28" s="286">
        <v>139193</v>
      </c>
      <c r="D28" s="295">
        <v>131901</v>
      </c>
      <c r="E28" s="286">
        <v>124157.73703399999</v>
      </c>
      <c r="F28" s="295">
        <v>121022</v>
      </c>
      <c r="G28" s="286">
        <v>111727.630061</v>
      </c>
      <c r="I28" s="600"/>
      <c r="J28" s="600"/>
      <c r="K28" s="600"/>
      <c r="L28" s="601"/>
      <c r="M28" s="601"/>
      <c r="N28" s="601"/>
      <c r="O28" s="601"/>
      <c r="P28" s="602"/>
      <c r="Q28" s="602"/>
      <c r="R28" s="602"/>
      <c r="S28" s="602"/>
      <c r="T28" s="602"/>
    </row>
    <row r="29" spans="1:20" s="275" customFormat="1" ht="5.0999999999999996" customHeight="1">
      <c r="A29" s="268"/>
      <c r="B29" s="270"/>
      <c r="C29" s="285"/>
      <c r="D29" s="294"/>
      <c r="E29" s="285"/>
      <c r="F29" s="294"/>
      <c r="G29" s="285"/>
      <c r="H29" s="44"/>
      <c r="I29" s="289"/>
      <c r="J29" s="290"/>
      <c r="L29" s="511"/>
      <c r="M29" s="511"/>
      <c r="N29" s="511"/>
      <c r="O29" s="511"/>
      <c r="P29" s="511"/>
    </row>
    <row r="30" spans="1:20" hidden="1">
      <c r="A30" s="268"/>
      <c r="B30" s="96"/>
      <c r="C30" s="285"/>
      <c r="D30" s="294"/>
      <c r="E30" s="285"/>
      <c r="F30" s="294"/>
      <c r="G30" s="285"/>
      <c r="I30" s="83"/>
      <c r="J30" s="83"/>
      <c r="K30" s="83"/>
      <c r="L30" s="510"/>
      <c r="M30" s="510"/>
      <c r="N30" s="510"/>
      <c r="O30" s="510"/>
      <c r="P30" s="510"/>
    </row>
    <row r="31" spans="1:20" collapsed="1">
      <c r="A31" s="268"/>
      <c r="B31" s="281" t="s">
        <v>188</v>
      </c>
      <c r="C31" s="285">
        <v>82472</v>
      </c>
      <c r="D31" s="294">
        <v>77137</v>
      </c>
      <c r="E31" s="285">
        <v>75019.149871999965</v>
      </c>
      <c r="F31" s="294">
        <v>75030.999999999985</v>
      </c>
      <c r="G31" s="285">
        <v>72862.270466000002</v>
      </c>
      <c r="I31" s="83"/>
      <c r="J31" s="83"/>
      <c r="K31" s="83"/>
      <c r="L31" s="510"/>
      <c r="M31" s="510"/>
      <c r="N31" s="510"/>
      <c r="O31" s="510"/>
      <c r="P31" s="510"/>
    </row>
    <row r="32" spans="1:20" s="50" customFormat="1">
      <c r="A32" s="268"/>
      <c r="B32" s="282" t="s">
        <v>70</v>
      </c>
      <c r="C32" s="285">
        <v>39641</v>
      </c>
      <c r="D32" s="294">
        <v>42257</v>
      </c>
      <c r="E32" s="285">
        <v>38606</v>
      </c>
      <c r="F32" s="294">
        <v>39719</v>
      </c>
      <c r="G32" s="285">
        <v>37914.385651999997</v>
      </c>
      <c r="I32" s="83"/>
      <c r="J32" s="83"/>
      <c r="K32" s="83"/>
      <c r="L32" s="510"/>
      <c r="M32" s="510"/>
      <c r="N32" s="510"/>
      <c r="O32" s="510"/>
      <c r="P32" s="509"/>
    </row>
    <row r="33" spans="1:20" s="50" customFormat="1" hidden="1">
      <c r="A33" s="268"/>
      <c r="B33" s="282" t="s">
        <v>260</v>
      </c>
      <c r="C33" s="285">
        <v>0</v>
      </c>
      <c r="D33" s="294">
        <v>0</v>
      </c>
      <c r="E33" s="285">
        <v>0</v>
      </c>
      <c r="F33" s="294">
        <v>0</v>
      </c>
      <c r="G33" s="285">
        <v>0</v>
      </c>
      <c r="I33" s="83"/>
      <c r="J33" s="83"/>
      <c r="K33" s="83"/>
      <c r="L33" s="510"/>
      <c r="M33" s="510"/>
      <c r="N33" s="510"/>
      <c r="O33" s="510"/>
      <c r="P33" s="509"/>
    </row>
    <row r="34" spans="1:20" hidden="1">
      <c r="A34" s="268"/>
      <c r="B34" s="282" t="s">
        <v>156</v>
      </c>
      <c r="C34" s="285">
        <v>0</v>
      </c>
      <c r="D34" s="294">
        <v>0</v>
      </c>
      <c r="E34" s="285">
        <v>0</v>
      </c>
      <c r="F34" s="294">
        <v>0</v>
      </c>
      <c r="G34" s="285">
        <v>0</v>
      </c>
      <c r="I34" s="83"/>
      <c r="J34" s="83"/>
      <c r="K34" s="83"/>
      <c r="L34" s="510"/>
      <c r="M34" s="510"/>
      <c r="N34" s="510"/>
      <c r="O34" s="510"/>
      <c r="P34" s="510"/>
    </row>
    <row r="35" spans="1:20" hidden="1">
      <c r="A35" s="268"/>
      <c r="B35" s="281" t="s">
        <v>246</v>
      </c>
      <c r="C35" s="285">
        <v>0</v>
      </c>
      <c r="D35" s="294">
        <v>0</v>
      </c>
      <c r="E35" s="285">
        <v>0</v>
      </c>
      <c r="F35" s="294">
        <v>0</v>
      </c>
      <c r="G35" s="285">
        <v>0</v>
      </c>
      <c r="I35" s="83"/>
      <c r="J35" s="83"/>
      <c r="K35" s="83"/>
      <c r="L35" s="510"/>
      <c r="M35" s="510"/>
      <c r="N35" s="510"/>
      <c r="O35" s="510"/>
      <c r="P35" s="510"/>
    </row>
    <row r="36" spans="1:20" collapsed="1">
      <c r="A36" s="268"/>
      <c r="B36" s="282" t="s">
        <v>199</v>
      </c>
      <c r="C36" s="285">
        <v>-5988</v>
      </c>
      <c r="D36" s="294">
        <v>-4947</v>
      </c>
      <c r="E36" s="285">
        <v>-5274</v>
      </c>
      <c r="F36" s="294">
        <v>2206</v>
      </c>
      <c r="G36" s="285">
        <v>2925.6117909999998</v>
      </c>
      <c r="I36" s="83"/>
      <c r="J36" s="83"/>
      <c r="K36" s="83"/>
      <c r="L36" s="510"/>
      <c r="M36" s="510"/>
      <c r="N36" s="510"/>
      <c r="O36" s="510"/>
      <c r="P36" s="510"/>
    </row>
    <row r="37" spans="1:20" hidden="1">
      <c r="A37" s="268"/>
      <c r="B37" s="281" t="s">
        <v>160</v>
      </c>
      <c r="C37" s="286"/>
      <c r="D37" s="295"/>
      <c r="E37" s="286"/>
      <c r="F37" s="295"/>
      <c r="G37" s="286"/>
      <c r="I37" s="83"/>
      <c r="J37" s="83"/>
      <c r="K37" s="83"/>
      <c r="L37" s="510"/>
      <c r="M37" s="510"/>
      <c r="N37" s="510"/>
      <c r="O37" s="510"/>
      <c r="P37" s="510"/>
    </row>
    <row r="38" spans="1:20" s="275" customFormat="1" ht="5.0999999999999996" customHeight="1" collapsed="1">
      <c r="A38" s="268"/>
      <c r="B38" s="270"/>
      <c r="C38" s="285"/>
      <c r="D38" s="294"/>
      <c r="E38" s="285"/>
      <c r="F38" s="294"/>
      <c r="G38" s="285"/>
      <c r="H38" s="44"/>
      <c r="I38" s="289"/>
      <c r="J38" s="290"/>
      <c r="L38" s="510"/>
      <c r="M38" s="510"/>
      <c r="N38" s="510"/>
      <c r="O38" s="510"/>
      <c r="P38" s="511"/>
    </row>
    <row r="39" spans="1:20" s="50" customFormat="1">
      <c r="A39" s="268"/>
      <c r="B39" s="279" t="s">
        <v>161</v>
      </c>
      <c r="C39" s="286">
        <v>23068</v>
      </c>
      <c r="D39" s="295">
        <v>17454</v>
      </c>
      <c r="E39" s="286">
        <v>15806.587162000025</v>
      </c>
      <c r="F39" s="295">
        <v>4066.0000000000146</v>
      </c>
      <c r="G39" s="286">
        <v>-1973.6378479999985</v>
      </c>
      <c r="I39" s="84"/>
      <c r="J39" s="84"/>
      <c r="K39" s="84"/>
      <c r="L39" s="510"/>
      <c r="M39" s="510"/>
      <c r="N39" s="510"/>
      <c r="O39" s="510"/>
      <c r="P39" s="509"/>
      <c r="Q39" s="509"/>
      <c r="R39" s="509"/>
      <c r="S39" s="509"/>
      <c r="T39" s="509"/>
    </row>
    <row r="40" spans="1:20" s="275" customFormat="1" ht="5.0999999999999996" customHeight="1">
      <c r="A40" s="268"/>
      <c r="B40" s="270"/>
      <c r="C40" s="285"/>
      <c r="D40" s="294"/>
      <c r="E40" s="285"/>
      <c r="F40" s="294"/>
      <c r="G40" s="285"/>
      <c r="H40" s="44"/>
      <c r="I40" s="289"/>
      <c r="J40" s="290"/>
      <c r="L40" s="511"/>
      <c r="M40" s="511"/>
      <c r="N40" s="511"/>
      <c r="O40" s="511"/>
      <c r="P40" s="511"/>
    </row>
    <row r="41" spans="1:20" hidden="1">
      <c r="A41" s="268"/>
      <c r="B41" s="96"/>
      <c r="C41" s="285"/>
      <c r="D41" s="294"/>
      <c r="E41" s="285"/>
      <c r="F41" s="294"/>
      <c r="G41" s="285"/>
      <c r="I41" s="83"/>
      <c r="J41" s="83"/>
      <c r="K41" s="83"/>
      <c r="L41" s="510"/>
      <c r="M41" s="510"/>
      <c r="N41" s="510"/>
      <c r="O41" s="510"/>
      <c r="P41" s="510"/>
    </row>
    <row r="42" spans="1:20" collapsed="1">
      <c r="A42" s="268"/>
      <c r="B42" s="281" t="s">
        <v>162</v>
      </c>
      <c r="C42" s="285">
        <v>-7221</v>
      </c>
      <c r="D42" s="294">
        <v>-305</v>
      </c>
      <c r="E42" s="285">
        <v>-4404</v>
      </c>
      <c r="F42" s="294">
        <v>45599</v>
      </c>
      <c r="G42" s="285">
        <v>493</v>
      </c>
      <c r="I42" s="83"/>
      <c r="J42" s="83"/>
      <c r="K42" s="83"/>
      <c r="L42" s="510"/>
      <c r="M42" s="510"/>
      <c r="N42" s="510"/>
      <c r="O42" s="510"/>
      <c r="P42" s="510"/>
    </row>
    <row r="43" spans="1:20" s="275" customFormat="1" ht="5.0999999999999996" customHeight="1">
      <c r="A43" s="268"/>
      <c r="B43" s="270"/>
      <c r="C43" s="285"/>
      <c r="D43" s="294"/>
      <c r="E43" s="285"/>
      <c r="F43" s="294"/>
      <c r="G43" s="285"/>
      <c r="H43" s="44"/>
      <c r="I43" s="289"/>
      <c r="J43" s="290"/>
      <c r="L43" s="511"/>
      <c r="M43" s="511"/>
      <c r="N43" s="511"/>
      <c r="O43" s="511"/>
      <c r="P43" s="511"/>
    </row>
    <row r="44" spans="1:20" hidden="1">
      <c r="A44" s="268"/>
      <c r="B44" s="96"/>
      <c r="C44" s="298"/>
      <c r="D44" s="298"/>
      <c r="E44" s="298"/>
      <c r="F44" s="299"/>
      <c r="G44" s="300"/>
      <c r="L44" s="510"/>
      <c r="M44" s="510"/>
      <c r="N44" s="510"/>
      <c r="O44" s="510"/>
      <c r="P44" s="510"/>
    </row>
    <row r="45" spans="1:20" s="50" customFormat="1" ht="11.25" customHeight="1" collapsed="1">
      <c r="A45" s="268"/>
      <c r="B45" s="279" t="s">
        <v>66</v>
      </c>
      <c r="C45" s="286">
        <v>30289</v>
      </c>
      <c r="D45" s="304">
        <v>17759</v>
      </c>
      <c r="E45" s="286">
        <v>20210.587162000025</v>
      </c>
      <c r="F45" s="304">
        <v>-41532.999999999985</v>
      </c>
      <c r="G45" s="286">
        <v>-2466.6378479999985</v>
      </c>
      <c r="L45" s="510"/>
      <c r="M45" s="510"/>
      <c r="N45" s="510"/>
      <c r="O45" s="510"/>
      <c r="P45" s="509"/>
      <c r="Q45" s="509"/>
      <c r="R45" s="509"/>
      <c r="S45" s="509"/>
      <c r="T45" s="509"/>
    </row>
    <row r="46" spans="1:20" s="275" customFormat="1" ht="5.0999999999999996" customHeight="1">
      <c r="A46" s="268"/>
      <c r="B46" s="270"/>
      <c r="C46" s="285"/>
      <c r="D46" s="294"/>
      <c r="E46" s="285"/>
      <c r="F46" s="294"/>
      <c r="G46" s="285"/>
      <c r="H46" s="44"/>
      <c r="I46" s="289"/>
      <c r="J46" s="290"/>
      <c r="L46" s="511"/>
      <c r="M46" s="511"/>
      <c r="N46" s="511"/>
      <c r="O46" s="511"/>
      <c r="P46" s="511"/>
    </row>
    <row r="47" spans="1:20" hidden="1">
      <c r="A47" s="268"/>
      <c r="B47" s="96"/>
      <c r="C47" s="285"/>
      <c r="D47" s="298"/>
      <c r="E47" s="285"/>
      <c r="F47" s="299"/>
      <c r="G47" s="285"/>
      <c r="L47" s="510"/>
      <c r="M47" s="510"/>
      <c r="N47" s="510"/>
      <c r="O47" s="510"/>
      <c r="P47" s="510"/>
    </row>
    <row r="48" spans="1:20" collapsed="1">
      <c r="A48" s="268"/>
      <c r="B48" s="279" t="s">
        <v>235</v>
      </c>
      <c r="C48" s="285"/>
      <c r="D48" s="298"/>
      <c r="E48" s="285"/>
      <c r="F48" s="299"/>
      <c r="G48" s="285"/>
      <c r="L48" s="510"/>
      <c r="M48" s="510"/>
      <c r="N48" s="510"/>
      <c r="O48" s="510"/>
      <c r="P48" s="510"/>
    </row>
    <row r="49" spans="1:20">
      <c r="A49" s="268"/>
      <c r="B49" s="284" t="s">
        <v>163</v>
      </c>
      <c r="C49" s="285">
        <v>7370</v>
      </c>
      <c r="D49" s="298">
        <v>7274</v>
      </c>
      <c r="E49" s="285">
        <v>6457.9999999999991</v>
      </c>
      <c r="F49" s="299">
        <v>5593.9999999999991</v>
      </c>
      <c r="G49" s="285">
        <v>4948.8815029999996</v>
      </c>
      <c r="L49" s="510"/>
      <c r="M49" s="510"/>
      <c r="N49" s="510"/>
      <c r="O49" s="510"/>
      <c r="P49" s="510"/>
    </row>
    <row r="50" spans="1:20">
      <c r="A50" s="268"/>
      <c r="B50" s="284" t="s">
        <v>236</v>
      </c>
      <c r="C50" s="285">
        <v>2938</v>
      </c>
      <c r="D50" s="298">
        <v>1071</v>
      </c>
      <c r="E50" s="285">
        <v>-1357</v>
      </c>
      <c r="F50" s="299">
        <v>37473</v>
      </c>
      <c r="G50" s="285">
        <v>-813.85728399999789</v>
      </c>
      <c r="L50" s="510"/>
      <c r="M50" s="510"/>
      <c r="N50" s="510"/>
      <c r="O50" s="510"/>
      <c r="P50" s="510"/>
    </row>
    <row r="51" spans="1:20" s="275" customFormat="1" ht="5.0999999999999996" customHeight="1">
      <c r="A51" s="268"/>
      <c r="B51" s="270"/>
      <c r="C51" s="285"/>
      <c r="D51" s="294"/>
      <c r="E51" s="285"/>
      <c r="F51" s="294"/>
      <c r="G51" s="285"/>
      <c r="H51" s="44"/>
      <c r="I51" s="289"/>
      <c r="J51" s="290"/>
      <c r="L51" s="511"/>
      <c r="M51" s="511"/>
      <c r="N51" s="511"/>
      <c r="O51" s="511"/>
      <c r="P51" s="511"/>
    </row>
    <row r="52" spans="1:20" hidden="1">
      <c r="A52" s="268"/>
      <c r="B52" s="96"/>
      <c r="C52" s="285"/>
      <c r="D52" s="298"/>
      <c r="E52" s="285"/>
      <c r="F52" s="299"/>
      <c r="G52" s="285"/>
      <c r="L52" s="510"/>
      <c r="M52" s="510"/>
      <c r="N52" s="510"/>
      <c r="O52" s="510"/>
      <c r="P52" s="510"/>
    </row>
    <row r="53" spans="1:20" s="50" customFormat="1" collapsed="1">
      <c r="A53" s="268"/>
      <c r="B53" s="279" t="s">
        <v>134</v>
      </c>
      <c r="C53" s="286">
        <v>19981</v>
      </c>
      <c r="D53" s="301">
        <v>9414</v>
      </c>
      <c r="E53" s="286">
        <v>15109.587162000025</v>
      </c>
      <c r="F53" s="302">
        <v>-84599.999999999985</v>
      </c>
      <c r="G53" s="286">
        <v>-6601.6620670000002</v>
      </c>
      <c r="L53" s="510"/>
      <c r="M53" s="510"/>
      <c r="N53" s="510"/>
      <c r="O53" s="510"/>
      <c r="P53" s="509"/>
      <c r="Q53" s="509"/>
      <c r="R53" s="509"/>
      <c r="S53" s="509"/>
      <c r="T53" s="509"/>
    </row>
    <row r="54" spans="1:20" s="50" customFormat="1" ht="4.5" customHeight="1">
      <c r="A54" s="268"/>
      <c r="B54" s="279"/>
      <c r="C54" s="286"/>
      <c r="D54" s="301"/>
      <c r="E54" s="286"/>
      <c r="F54" s="302"/>
      <c r="G54" s="286"/>
      <c r="L54" s="509"/>
      <c r="M54" s="509"/>
      <c r="N54" s="509"/>
      <c r="O54" s="509"/>
      <c r="P54" s="509"/>
    </row>
    <row r="55" spans="1:20" s="50" customFormat="1" ht="4.5" customHeight="1">
      <c r="A55" s="268"/>
      <c r="B55" s="279"/>
      <c r="C55" s="286"/>
      <c r="D55" s="301"/>
      <c r="E55" s="286"/>
      <c r="F55" s="302"/>
      <c r="G55" s="286"/>
      <c r="L55" s="509"/>
      <c r="M55" s="509"/>
      <c r="N55" s="509"/>
      <c r="O55" s="509"/>
      <c r="P55" s="509"/>
    </row>
    <row r="56" spans="1:20" s="50" customFormat="1">
      <c r="A56" s="268"/>
      <c r="B56" s="499" t="s">
        <v>316</v>
      </c>
      <c r="C56" s="286">
        <v>0</v>
      </c>
      <c r="D56" s="301">
        <v>0</v>
      </c>
      <c r="E56" s="286">
        <v>0</v>
      </c>
      <c r="F56" s="302">
        <v>98697</v>
      </c>
      <c r="G56" s="286">
        <v>7644.6378480000003</v>
      </c>
      <c r="L56" s="510"/>
      <c r="M56" s="510"/>
      <c r="N56" s="510"/>
      <c r="O56" s="510"/>
      <c r="P56" s="509"/>
    </row>
    <row r="57" spans="1:20" s="50" customFormat="1">
      <c r="A57" s="268"/>
      <c r="B57" s="500" t="s">
        <v>317</v>
      </c>
      <c r="C57" s="286">
        <v>0</v>
      </c>
      <c r="D57" s="301">
        <v>0</v>
      </c>
      <c r="E57" s="286">
        <v>0</v>
      </c>
      <c r="F57" s="302">
        <v>596</v>
      </c>
      <c r="G57" s="286">
        <v>1381.9757810000001</v>
      </c>
      <c r="L57" s="510"/>
      <c r="M57" s="510"/>
      <c r="N57" s="510"/>
      <c r="O57" s="510"/>
      <c r="P57" s="509"/>
    </row>
    <row r="58" spans="1:20" s="50" customFormat="1">
      <c r="A58" s="268"/>
      <c r="B58" s="501" t="s">
        <v>318</v>
      </c>
      <c r="C58" s="286">
        <v>0</v>
      </c>
      <c r="D58" s="301">
        <v>0</v>
      </c>
      <c r="E58" s="286">
        <v>0</v>
      </c>
      <c r="F58" s="302">
        <v>98101</v>
      </c>
      <c r="G58" s="286">
        <v>6262.6620670000002</v>
      </c>
      <c r="L58" s="510"/>
      <c r="M58" s="510"/>
      <c r="N58" s="510"/>
      <c r="O58" s="510"/>
      <c r="P58" s="509"/>
      <c r="Q58" s="509"/>
      <c r="R58" s="509"/>
      <c r="S58" s="509"/>
      <c r="T58" s="509"/>
    </row>
    <row r="59" spans="1:20" s="50" customFormat="1" ht="4.5" customHeight="1">
      <c r="A59" s="268"/>
      <c r="B59" s="279"/>
      <c r="C59" s="286"/>
      <c r="D59" s="301"/>
      <c r="E59" s="286"/>
      <c r="F59" s="302"/>
      <c r="G59" s="286"/>
      <c r="L59" s="509"/>
      <c r="M59" s="509"/>
      <c r="N59" s="509"/>
      <c r="O59" s="509"/>
      <c r="P59" s="509"/>
    </row>
    <row r="60" spans="1:20" s="50" customFormat="1">
      <c r="A60" s="268"/>
      <c r="B60" s="502" t="s">
        <v>319</v>
      </c>
      <c r="C60" s="286">
        <v>19981</v>
      </c>
      <c r="D60" s="301">
        <v>9414</v>
      </c>
      <c r="E60" s="286">
        <v>15109.587162000025</v>
      </c>
      <c r="F60" s="302">
        <v>13501.000000000015</v>
      </c>
      <c r="G60" s="286">
        <v>-339</v>
      </c>
      <c r="L60" s="510"/>
      <c r="M60" s="510"/>
      <c r="N60" s="510"/>
      <c r="O60" s="510"/>
      <c r="P60" s="509"/>
      <c r="Q60" s="509"/>
      <c r="R60" s="509"/>
      <c r="S60" s="509"/>
      <c r="T60" s="509"/>
    </row>
    <row r="61" spans="1:20" s="275" customFormat="1" ht="5.0999999999999996" customHeight="1">
      <c r="A61" s="268"/>
      <c r="B61" s="270"/>
      <c r="C61" s="285"/>
      <c r="D61" s="294"/>
      <c r="E61" s="285"/>
      <c r="F61" s="294"/>
      <c r="G61" s="285"/>
      <c r="H61" s="44"/>
      <c r="I61" s="289"/>
      <c r="J61" s="290"/>
      <c r="L61" s="511"/>
      <c r="M61" s="511"/>
      <c r="N61" s="511"/>
      <c r="O61" s="511"/>
      <c r="P61" s="511"/>
    </row>
    <row r="62" spans="1:20" s="291" customFormat="1" ht="5.0999999999999996" customHeight="1">
      <c r="A62" s="275"/>
      <c r="B62" s="287"/>
      <c r="C62" s="171"/>
      <c r="D62" s="287"/>
      <c r="E62" s="288"/>
      <c r="F62" s="292"/>
      <c r="G62" s="171"/>
      <c r="H62" s="44"/>
      <c r="I62" s="292"/>
      <c r="J62" s="293"/>
      <c r="L62" s="512"/>
      <c r="M62" s="512"/>
      <c r="N62" s="512"/>
      <c r="O62" s="512"/>
      <c r="P62" s="512"/>
    </row>
    <row r="63" spans="1:20">
      <c r="L63" s="510"/>
      <c r="M63" s="510"/>
      <c r="N63" s="510"/>
      <c r="O63" s="510"/>
      <c r="P63" s="510"/>
    </row>
    <row r="64" spans="1:20">
      <c r="A64" s="303"/>
      <c r="B64" s="46" t="s">
        <v>189</v>
      </c>
      <c r="L64" s="510"/>
      <c r="M64" s="510"/>
      <c r="N64" s="510"/>
      <c r="O64" s="510"/>
      <c r="P64" s="510"/>
    </row>
    <row r="65" spans="1:20">
      <c r="L65" s="510"/>
      <c r="M65" s="510"/>
      <c r="N65" s="510"/>
      <c r="O65" s="510"/>
      <c r="P65" s="510"/>
    </row>
    <row r="66" spans="1:20">
      <c r="B66" s="275"/>
      <c r="C66" s="275"/>
      <c r="D66" s="275"/>
      <c r="E66" s="328"/>
      <c r="G66" s="328" t="s">
        <v>192</v>
      </c>
      <c r="L66" s="510"/>
      <c r="M66" s="510"/>
      <c r="N66" s="510"/>
      <c r="O66" s="510"/>
      <c r="P66" s="510"/>
    </row>
    <row r="67" spans="1:20">
      <c r="B67" s="552" t="s">
        <v>0</v>
      </c>
      <c r="C67" s="329" t="s">
        <v>1</v>
      </c>
      <c r="D67" s="329"/>
      <c r="E67" s="329"/>
      <c r="F67" s="329"/>
      <c r="G67" s="329"/>
      <c r="L67" s="510"/>
      <c r="M67" s="510"/>
      <c r="N67" s="510"/>
      <c r="O67" s="510"/>
      <c r="P67" s="510"/>
    </row>
    <row r="68" spans="1:20">
      <c r="B68" s="552"/>
      <c r="C68" s="330">
        <f>C8</f>
        <v>44469</v>
      </c>
      <c r="D68" s="330">
        <f t="shared" ref="D68:G68" si="0">D8</f>
        <v>44377</v>
      </c>
      <c r="E68" s="330">
        <f t="shared" si="0"/>
        <v>44286</v>
      </c>
      <c r="F68" s="330">
        <f t="shared" si="0"/>
        <v>44196</v>
      </c>
      <c r="G68" s="330">
        <f t="shared" si="0"/>
        <v>44104</v>
      </c>
      <c r="L68" s="510"/>
      <c r="M68" s="510"/>
      <c r="N68" s="510"/>
      <c r="O68" s="510"/>
      <c r="P68" s="510"/>
    </row>
    <row r="69" spans="1:20">
      <c r="A69" s="268"/>
      <c r="B69" s="331" t="s">
        <v>134</v>
      </c>
      <c r="C69" s="374">
        <v>19981</v>
      </c>
      <c r="D69" s="340">
        <v>9414</v>
      </c>
      <c r="E69" s="340">
        <v>15109.587162000025</v>
      </c>
      <c r="F69" s="340">
        <v>13501.000000000015</v>
      </c>
      <c r="G69" s="340">
        <v>-339</v>
      </c>
      <c r="L69" s="510"/>
      <c r="M69" s="510"/>
      <c r="N69" s="510"/>
      <c r="O69" s="510"/>
      <c r="P69" s="510"/>
      <c r="Q69" s="510"/>
      <c r="R69" s="510"/>
      <c r="S69" s="510"/>
      <c r="T69" s="510"/>
    </row>
    <row r="70" spans="1:20">
      <c r="B70" s="332" t="s">
        <v>218</v>
      </c>
      <c r="C70" s="171"/>
      <c r="D70" s="48"/>
      <c r="E70" s="48"/>
      <c r="F70" s="48"/>
      <c r="L70" s="510"/>
      <c r="M70" s="510"/>
      <c r="N70" s="510"/>
      <c r="O70" s="510"/>
      <c r="P70" s="510"/>
    </row>
    <row r="71" spans="1:20">
      <c r="B71" s="331" t="s">
        <v>200</v>
      </c>
      <c r="C71" s="171"/>
      <c r="D71" s="48"/>
      <c r="E71" s="48"/>
      <c r="F71" s="48"/>
      <c r="L71" s="510"/>
      <c r="M71" s="510"/>
      <c r="N71" s="510"/>
      <c r="O71" s="510"/>
      <c r="P71" s="510"/>
    </row>
    <row r="72" spans="1:20">
      <c r="A72" s="268"/>
      <c r="B72" s="45" t="s">
        <v>239</v>
      </c>
      <c r="C72" s="171">
        <v>1079.0562399999999</v>
      </c>
      <c r="D72" s="48">
        <v>4620.3880509999999</v>
      </c>
      <c r="E72" s="48">
        <v>-5873.751827</v>
      </c>
      <c r="F72" s="48">
        <v>-7274.5728680000011</v>
      </c>
      <c r="G72" s="48">
        <v>-2486.733025</v>
      </c>
      <c r="L72" s="510"/>
      <c r="M72" s="510"/>
      <c r="N72" s="510"/>
      <c r="O72" s="510"/>
      <c r="P72" s="510"/>
    </row>
    <row r="73" spans="1:20">
      <c r="A73" s="268"/>
      <c r="B73" s="45" t="s">
        <v>237</v>
      </c>
      <c r="C73" s="171">
        <v>1014.9437599999999</v>
      </c>
      <c r="D73" s="48">
        <v>-2536.3880509999999</v>
      </c>
      <c r="E73" s="48">
        <v>-610.24817299999995</v>
      </c>
      <c r="F73" s="48">
        <v>-229.42713199999994</v>
      </c>
      <c r="G73" s="48">
        <v>1417.733025</v>
      </c>
      <c r="L73" s="510"/>
      <c r="M73" s="510"/>
      <c r="N73" s="510"/>
      <c r="O73" s="510"/>
      <c r="P73" s="510"/>
    </row>
    <row r="74" spans="1:20">
      <c r="A74" s="268"/>
      <c r="B74" s="45" t="s">
        <v>190</v>
      </c>
      <c r="C74" s="171">
        <v>0</v>
      </c>
      <c r="D74" s="48">
        <v>0</v>
      </c>
      <c r="E74" s="48">
        <v>0</v>
      </c>
      <c r="F74" s="48">
        <v>0</v>
      </c>
      <c r="G74" s="48">
        <v>0</v>
      </c>
      <c r="L74" s="510"/>
      <c r="M74" s="510"/>
      <c r="N74" s="510"/>
      <c r="O74" s="510"/>
      <c r="P74" s="510"/>
    </row>
    <row r="75" spans="1:20">
      <c r="A75" s="268"/>
      <c r="B75" s="333" t="s">
        <v>240</v>
      </c>
      <c r="C75" s="171">
        <v>0</v>
      </c>
      <c r="D75" s="48">
        <v>0</v>
      </c>
      <c r="E75" s="48">
        <v>0</v>
      </c>
      <c r="F75" s="48">
        <v>-34</v>
      </c>
      <c r="G75" s="48">
        <v>99</v>
      </c>
      <c r="L75" s="510"/>
      <c r="M75" s="510"/>
      <c r="N75" s="510"/>
      <c r="O75" s="510"/>
      <c r="P75" s="510"/>
    </row>
    <row r="76" spans="1:20">
      <c r="A76" s="268"/>
      <c r="B76" s="333" t="s">
        <v>247</v>
      </c>
      <c r="C76" s="171">
        <v>-471</v>
      </c>
      <c r="D76" s="48">
        <v>548</v>
      </c>
      <c r="E76" s="48">
        <v>339.99999999999994</v>
      </c>
      <c r="F76" s="48">
        <v>-10.999999999999973</v>
      </c>
      <c r="G76" s="48">
        <v>-413</v>
      </c>
      <c r="L76" s="510"/>
      <c r="M76" s="510"/>
      <c r="N76" s="510"/>
      <c r="O76" s="510"/>
      <c r="P76" s="510"/>
    </row>
    <row r="77" spans="1:20">
      <c r="A77" s="268"/>
      <c r="B77" s="334"/>
      <c r="C77" s="335">
        <v>1623</v>
      </c>
      <c r="D77" s="336">
        <v>2632</v>
      </c>
      <c r="E77" s="336">
        <v>-6144</v>
      </c>
      <c r="F77" s="336">
        <v>-7549.0000000000009</v>
      </c>
      <c r="G77" s="336">
        <v>-1383</v>
      </c>
      <c r="L77" s="510"/>
      <c r="M77" s="510"/>
      <c r="N77" s="510"/>
      <c r="O77" s="510"/>
      <c r="P77" s="510"/>
      <c r="Q77" s="510"/>
      <c r="R77" s="510"/>
      <c r="S77" s="510"/>
      <c r="T77" s="510"/>
    </row>
    <row r="78" spans="1:20" s="275" customFormat="1" ht="5.0999999999999996" customHeight="1">
      <c r="A78" s="268"/>
      <c r="B78" s="270"/>
      <c r="C78" s="285"/>
      <c r="D78" s="294"/>
      <c r="E78" s="294"/>
      <c r="F78" s="294"/>
      <c r="G78" s="294"/>
      <c r="H78" s="44"/>
      <c r="I78" s="289"/>
      <c r="J78" s="290"/>
      <c r="L78" s="511"/>
      <c r="M78" s="511"/>
      <c r="N78" s="511"/>
      <c r="O78" s="511"/>
      <c r="P78" s="511"/>
    </row>
    <row r="79" spans="1:20">
      <c r="B79" s="331" t="s">
        <v>201</v>
      </c>
      <c r="C79" s="171"/>
      <c r="D79" s="48"/>
      <c r="E79" s="48"/>
      <c r="F79" s="48"/>
      <c r="L79" s="510"/>
      <c r="M79" s="510"/>
      <c r="N79" s="510"/>
      <c r="O79" s="510"/>
      <c r="P79" s="510"/>
    </row>
    <row r="80" spans="1:20">
      <c r="A80" s="268"/>
      <c r="B80" s="45" t="s">
        <v>191</v>
      </c>
      <c r="C80" s="171">
        <v>-47.141922999999991</v>
      </c>
      <c r="D80" s="48">
        <v>-125.797921</v>
      </c>
      <c r="E80" s="48">
        <v>41.667661000000017</v>
      </c>
      <c r="F80" s="48">
        <v>-126.35207000000001</v>
      </c>
      <c r="G80" s="48">
        <v>23.643837000000001</v>
      </c>
      <c r="L80" s="510"/>
      <c r="M80" s="510"/>
      <c r="N80" s="510"/>
      <c r="O80" s="510"/>
      <c r="P80" s="510"/>
    </row>
    <row r="81" spans="1:20">
      <c r="A81" s="268"/>
      <c r="B81" s="373" t="s">
        <v>248</v>
      </c>
      <c r="C81" s="171">
        <v>1.9398169999999999</v>
      </c>
      <c r="D81" s="48">
        <v>1.2173510000000001</v>
      </c>
      <c r="E81" s="48">
        <v>10.471602000000004</v>
      </c>
      <c r="F81" s="48">
        <v>-36.850063000000006</v>
      </c>
      <c r="G81" s="48">
        <v>-6.9636239999999958</v>
      </c>
      <c r="L81" s="510"/>
      <c r="M81" s="510"/>
      <c r="N81" s="510"/>
      <c r="O81" s="510"/>
      <c r="P81" s="510"/>
    </row>
    <row r="82" spans="1:20">
      <c r="A82" s="268"/>
      <c r="B82" s="331" t="s">
        <v>247</v>
      </c>
      <c r="C82" s="171">
        <v>7.8896469999999983</v>
      </c>
      <c r="D82" s="48">
        <v>13.525277000000001</v>
      </c>
      <c r="E82" s="48">
        <v>-13.650590999999999</v>
      </c>
      <c r="F82" s="48">
        <v>71.425657999999999</v>
      </c>
      <c r="G82" s="48">
        <v>-9.1003690000000006</v>
      </c>
      <c r="L82" s="510"/>
      <c r="M82" s="510"/>
      <c r="N82" s="510"/>
      <c r="O82" s="510"/>
      <c r="P82" s="510"/>
    </row>
    <row r="83" spans="1:20">
      <c r="A83" s="268"/>
      <c r="B83" s="337"/>
      <c r="C83" s="338">
        <v>-37.312458999999997</v>
      </c>
      <c r="D83" s="339">
        <v>-111.05529300000001</v>
      </c>
      <c r="E83" s="339">
        <v>38.488672000000022</v>
      </c>
      <c r="F83" s="339">
        <v>-91.776475000000019</v>
      </c>
      <c r="G83" s="339">
        <v>7.5798440000000049</v>
      </c>
      <c r="L83" s="510"/>
      <c r="M83" s="510"/>
      <c r="N83" s="510"/>
      <c r="O83" s="510"/>
      <c r="P83" s="510"/>
      <c r="Q83" s="510"/>
      <c r="R83" s="510"/>
      <c r="S83" s="510"/>
      <c r="T83" s="510"/>
    </row>
    <row r="84" spans="1:20" s="275" customFormat="1" ht="5.0999999999999996" customHeight="1">
      <c r="A84" s="268"/>
      <c r="B84" s="270"/>
      <c r="C84" s="285"/>
      <c r="D84" s="294"/>
      <c r="E84" s="294"/>
      <c r="F84" s="294"/>
      <c r="G84" s="294"/>
      <c r="H84" s="44"/>
      <c r="I84" s="289"/>
      <c r="J84" s="290"/>
      <c r="L84" s="511"/>
      <c r="M84" s="511"/>
      <c r="N84" s="511"/>
      <c r="O84" s="511"/>
      <c r="P84" s="511"/>
    </row>
    <row r="85" spans="1:20">
      <c r="A85" s="268"/>
      <c r="B85" s="332" t="s">
        <v>249</v>
      </c>
      <c r="C85" s="172">
        <v>1585.687541</v>
      </c>
      <c r="D85" s="340">
        <v>2520.9447070000001</v>
      </c>
      <c r="E85" s="340">
        <v>-6105.5113279999996</v>
      </c>
      <c r="F85" s="340">
        <v>-7640.7764750000006</v>
      </c>
      <c r="G85" s="340">
        <v>-1375.4201559999999</v>
      </c>
      <c r="L85" s="510"/>
      <c r="M85" s="510"/>
      <c r="N85" s="510"/>
      <c r="O85" s="510"/>
      <c r="P85" s="510"/>
      <c r="Q85" s="510"/>
      <c r="R85" s="510"/>
      <c r="S85" s="510"/>
      <c r="T85" s="510"/>
    </row>
    <row r="86" spans="1:20" s="275" customFormat="1" ht="5.0999999999999996" customHeight="1">
      <c r="A86" s="268"/>
      <c r="B86" s="270"/>
      <c r="C86" s="285"/>
      <c r="D86" s="294"/>
      <c r="E86" s="294"/>
      <c r="F86" s="294"/>
      <c r="G86" s="294"/>
      <c r="H86" s="44"/>
      <c r="I86" s="289"/>
      <c r="J86" s="290"/>
      <c r="P86" s="511"/>
      <c r="Q86" s="511"/>
      <c r="R86" s="511"/>
      <c r="S86" s="511"/>
      <c r="T86" s="511"/>
    </row>
    <row r="87" spans="1:20">
      <c r="A87" s="268"/>
      <c r="B87" s="348" t="s">
        <v>250</v>
      </c>
      <c r="C87" s="349">
        <v>21566.687540999999</v>
      </c>
      <c r="D87" s="350">
        <v>11934.944707000001</v>
      </c>
      <c r="E87" s="350">
        <v>9004.0758340000248</v>
      </c>
      <c r="F87" s="350">
        <v>5860.223525000014</v>
      </c>
      <c r="G87" s="350">
        <v>-1714.4201559999999</v>
      </c>
      <c r="L87" s="510"/>
      <c r="M87" s="510"/>
      <c r="N87" s="510"/>
      <c r="O87" s="510"/>
      <c r="P87" s="510"/>
      <c r="Q87" s="510"/>
      <c r="R87" s="510"/>
      <c r="S87" s="510"/>
      <c r="T87" s="510"/>
    </row>
    <row r="88" spans="1:20" s="275" customFormat="1" ht="5.0999999999999996" customHeight="1">
      <c r="A88" s="268"/>
      <c r="B88" s="270"/>
      <c r="C88" s="285"/>
      <c r="D88" s="294"/>
      <c r="E88" s="294"/>
      <c r="F88" s="294"/>
      <c r="G88" s="294"/>
      <c r="H88" s="44"/>
      <c r="I88" s="289"/>
      <c r="J88" s="290"/>
      <c r="P88" s="511"/>
      <c r="Q88" s="511"/>
      <c r="R88" s="511"/>
      <c r="S88" s="511"/>
      <c r="T88" s="511"/>
    </row>
    <row r="89" spans="1:20">
      <c r="B89" s="332" t="s">
        <v>202</v>
      </c>
      <c r="C89" s="172">
        <v>19981</v>
      </c>
      <c r="D89" s="340">
        <v>9414</v>
      </c>
      <c r="E89" s="340">
        <v>15109.85012800002</v>
      </c>
      <c r="F89" s="340">
        <v>13501</v>
      </c>
      <c r="G89" s="340">
        <v>-339.00000000000819</v>
      </c>
      <c r="L89" s="510"/>
      <c r="M89" s="510"/>
      <c r="N89" s="510"/>
      <c r="O89" s="510"/>
      <c r="P89" s="510"/>
      <c r="Q89" s="510"/>
      <c r="R89" s="510"/>
      <c r="S89" s="510"/>
      <c r="T89" s="510"/>
    </row>
    <row r="90" spans="1:20">
      <c r="A90" s="268"/>
      <c r="B90" s="331" t="s">
        <v>203</v>
      </c>
      <c r="C90" s="171">
        <v>11340</v>
      </c>
      <c r="D90" s="48">
        <v>2835</v>
      </c>
      <c r="E90" s="48">
        <v>7591.85012800002</v>
      </c>
      <c r="F90" s="48">
        <v>8536</v>
      </c>
      <c r="G90" s="48">
        <v>-7632.1096471354249</v>
      </c>
      <c r="L90" s="510"/>
      <c r="M90" s="510"/>
      <c r="N90" s="510"/>
      <c r="O90" s="510"/>
      <c r="P90" s="510"/>
    </row>
    <row r="91" spans="1:20">
      <c r="A91" s="268"/>
      <c r="B91" s="331" t="s">
        <v>204</v>
      </c>
      <c r="C91" s="347">
        <v>8641</v>
      </c>
      <c r="D91" s="48">
        <v>6579</v>
      </c>
      <c r="E91" s="48">
        <v>7517.9999999999991</v>
      </c>
      <c r="F91" s="48">
        <v>4964.9999999999991</v>
      </c>
      <c r="G91" s="48">
        <v>7293.1096471354167</v>
      </c>
      <c r="L91" s="510"/>
      <c r="M91" s="510"/>
      <c r="N91" s="510"/>
      <c r="O91" s="510"/>
      <c r="P91" s="510"/>
    </row>
    <row r="92" spans="1:20" s="275" customFormat="1" ht="5.0999999999999996" customHeight="1">
      <c r="A92" s="268"/>
      <c r="B92" s="346"/>
      <c r="C92" s="288"/>
      <c r="D92" s="292"/>
      <c r="E92" s="292"/>
      <c r="F92" s="292"/>
      <c r="G92" s="292"/>
      <c r="H92" s="44"/>
      <c r="I92" s="289"/>
      <c r="J92" s="290"/>
      <c r="L92" s="511"/>
      <c r="M92" s="511"/>
      <c r="N92" s="511"/>
      <c r="O92" s="511"/>
      <c r="P92" s="511"/>
    </row>
    <row r="93" spans="1:20" s="275" customFormat="1" ht="5.0999999999999996" customHeight="1">
      <c r="A93" s="268"/>
      <c r="B93" s="270"/>
      <c r="C93" s="285"/>
      <c r="D93" s="294"/>
      <c r="E93" s="294"/>
      <c r="F93" s="294"/>
      <c r="G93" s="294"/>
      <c r="H93" s="44"/>
      <c r="I93" s="289"/>
      <c r="J93" s="290"/>
      <c r="L93" s="511"/>
      <c r="M93" s="511"/>
      <c r="N93" s="511"/>
      <c r="O93" s="511"/>
      <c r="P93" s="511"/>
    </row>
    <row r="94" spans="1:20">
      <c r="B94" s="332" t="s">
        <v>251</v>
      </c>
      <c r="C94" s="172">
        <v>1585.687541</v>
      </c>
      <c r="D94" s="340">
        <v>2520.9447070000001</v>
      </c>
      <c r="E94" s="340">
        <v>-6105.5113279999996</v>
      </c>
      <c r="F94" s="340">
        <v>-7640.7764750000006</v>
      </c>
      <c r="G94" s="340">
        <v>-1375.4201559999999</v>
      </c>
      <c r="L94" s="510"/>
      <c r="M94" s="510"/>
      <c r="N94" s="510"/>
      <c r="O94" s="510"/>
      <c r="P94" s="545"/>
      <c r="Q94" s="545"/>
      <c r="R94" s="545"/>
      <c r="S94" s="545"/>
      <c r="T94" s="545"/>
    </row>
    <row r="95" spans="1:20">
      <c r="A95" s="268"/>
      <c r="B95" s="331" t="s">
        <v>203</v>
      </c>
      <c r="C95" s="171">
        <v>964</v>
      </c>
      <c r="D95" s="48">
        <v>-302</v>
      </c>
      <c r="E95" s="48">
        <v>-3435.85012800002</v>
      </c>
      <c r="F95" s="48">
        <v>-3305</v>
      </c>
      <c r="G95" s="48">
        <v>1798.1096471354249</v>
      </c>
      <c r="L95" s="510"/>
      <c r="M95" s="510"/>
      <c r="N95" s="510"/>
      <c r="O95" s="510"/>
      <c r="P95" s="510"/>
    </row>
    <row r="96" spans="1:20">
      <c r="A96" s="268"/>
      <c r="B96" s="331" t="s">
        <v>204</v>
      </c>
      <c r="C96" s="347">
        <v>622</v>
      </c>
      <c r="D96" s="48">
        <v>2823</v>
      </c>
      <c r="E96" s="48">
        <v>-2670</v>
      </c>
      <c r="F96" s="48">
        <v>-4336</v>
      </c>
      <c r="G96" s="48">
        <v>-3173.1096471354167</v>
      </c>
      <c r="L96" s="510"/>
      <c r="M96" s="510"/>
      <c r="N96" s="510"/>
      <c r="O96" s="510"/>
      <c r="P96" s="510"/>
    </row>
    <row r="97" spans="1:20" s="275" customFormat="1" ht="5.0999999999999996" customHeight="1">
      <c r="A97" s="268"/>
      <c r="B97" s="346"/>
      <c r="C97" s="288"/>
      <c r="D97" s="292"/>
      <c r="E97" s="292"/>
      <c r="F97" s="292"/>
      <c r="G97" s="292"/>
      <c r="H97" s="44"/>
      <c r="I97" s="289"/>
      <c r="J97" s="290"/>
      <c r="L97" s="511"/>
      <c r="M97" s="511"/>
      <c r="N97" s="511"/>
      <c r="O97" s="511"/>
      <c r="P97" s="511"/>
    </row>
    <row r="98" spans="1:20" s="275" customFormat="1" ht="5.0999999999999996" customHeight="1">
      <c r="A98" s="268"/>
      <c r="B98" s="351"/>
      <c r="C98" s="288"/>
      <c r="D98" s="48"/>
      <c r="E98" s="48"/>
      <c r="F98" s="48"/>
      <c r="G98" s="48"/>
      <c r="H98" s="44"/>
      <c r="I98" s="289"/>
      <c r="J98" s="352"/>
      <c r="L98" s="511"/>
      <c r="M98" s="511"/>
      <c r="N98" s="511"/>
      <c r="O98" s="511"/>
      <c r="P98" s="511"/>
    </row>
    <row r="99" spans="1:20" s="275" customFormat="1" ht="22.5">
      <c r="A99" s="268"/>
      <c r="B99" s="353" t="s">
        <v>252</v>
      </c>
      <c r="C99" s="172">
        <v>21566.687540999999</v>
      </c>
      <c r="D99" s="340">
        <v>11934.944707000001</v>
      </c>
      <c r="E99" s="340">
        <v>9004.0758340000248</v>
      </c>
      <c r="F99" s="340">
        <v>5860.223525000014</v>
      </c>
      <c r="G99" s="340">
        <v>-1714.4201559999999</v>
      </c>
      <c r="H99" s="44"/>
      <c r="I99" s="289"/>
      <c r="J99" s="352"/>
      <c r="L99" s="510"/>
      <c r="M99" s="510"/>
      <c r="N99" s="510"/>
      <c r="O99" s="510"/>
      <c r="P99" s="550"/>
      <c r="Q99" s="550"/>
      <c r="R99" s="550"/>
      <c r="S99" s="550"/>
      <c r="T99" s="550"/>
    </row>
    <row r="100" spans="1:20" s="275" customFormat="1">
      <c r="A100" s="268"/>
      <c r="B100" s="331" t="s">
        <v>203</v>
      </c>
      <c r="C100" s="171">
        <v>12304</v>
      </c>
      <c r="D100" s="48">
        <v>2533</v>
      </c>
      <c r="E100" s="48">
        <v>4156</v>
      </c>
      <c r="F100" s="48">
        <v>5231</v>
      </c>
      <c r="G100" s="48">
        <v>-5834</v>
      </c>
      <c r="H100" s="44"/>
      <c r="I100" s="289"/>
      <c r="J100" s="352"/>
      <c r="L100" s="510"/>
      <c r="M100" s="510"/>
      <c r="N100" s="510"/>
      <c r="O100" s="510"/>
      <c r="P100" s="511"/>
    </row>
    <row r="101" spans="1:20" s="275" customFormat="1">
      <c r="A101" s="268"/>
      <c r="B101" s="331" t="s">
        <v>204</v>
      </c>
      <c r="C101" s="347">
        <v>9263</v>
      </c>
      <c r="D101" s="48">
        <v>9402</v>
      </c>
      <c r="E101" s="48">
        <v>4848</v>
      </c>
      <c r="F101" s="48">
        <v>629</v>
      </c>
      <c r="G101" s="48">
        <v>4120</v>
      </c>
      <c r="H101" s="44"/>
      <c r="I101" s="289"/>
      <c r="J101" s="352"/>
      <c r="L101" s="510"/>
      <c r="M101" s="510"/>
      <c r="N101" s="510"/>
      <c r="O101" s="510"/>
      <c r="P101" s="511"/>
    </row>
    <row r="102" spans="1:20" ht="5.0999999999999996" customHeight="1">
      <c r="B102" s="341"/>
      <c r="C102" s="342"/>
      <c r="D102" s="343"/>
      <c r="E102" s="343"/>
      <c r="F102" s="343"/>
      <c r="G102" s="343"/>
      <c r="L102" s="510"/>
      <c r="M102" s="510"/>
      <c r="N102" s="510"/>
      <c r="O102" s="510"/>
      <c r="P102" s="510"/>
    </row>
    <row r="103" spans="1:20" ht="5.0999999999999996" customHeight="1">
      <c r="B103" s="354"/>
      <c r="C103" s="342"/>
      <c r="D103" s="48"/>
      <c r="E103" s="48"/>
      <c r="F103" s="48"/>
      <c r="L103" s="510"/>
      <c r="M103" s="510"/>
      <c r="N103" s="510"/>
      <c r="O103" s="510"/>
      <c r="P103" s="510"/>
    </row>
    <row r="104" spans="1:20" ht="22.5">
      <c r="B104" s="351" t="s">
        <v>323</v>
      </c>
      <c r="C104" s="355"/>
      <c r="D104" s="356"/>
      <c r="E104" s="356"/>
      <c r="F104" s="356"/>
      <c r="G104" s="356"/>
      <c r="L104" s="510"/>
      <c r="M104" s="510"/>
      <c r="N104" s="510"/>
      <c r="O104" s="510"/>
      <c r="P104" s="510"/>
    </row>
    <row r="105" spans="1:20">
      <c r="B105" s="386" t="s">
        <v>205</v>
      </c>
      <c r="C105" s="388">
        <v>2.0559737966777285</v>
      </c>
      <c r="D105" s="389">
        <v>0.51400657022816043</v>
      </c>
      <c r="E105" s="389">
        <v>1.3884283606103551</v>
      </c>
      <c r="F105" s="389">
        <v>1.5587489937842527</v>
      </c>
      <c r="G105" s="389">
        <v>-1.3919448225247812</v>
      </c>
      <c r="L105" s="550"/>
      <c r="M105" s="550"/>
      <c r="N105" s="550"/>
      <c r="O105" s="550"/>
      <c r="P105" s="510"/>
    </row>
    <row r="106" spans="1:20">
      <c r="B106" s="387" t="s">
        <v>206</v>
      </c>
      <c r="C106" s="388">
        <v>2.0559737966777285</v>
      </c>
      <c r="D106" s="390">
        <v>0.51400657022816043</v>
      </c>
      <c r="E106" s="390">
        <v>1.3884283606103551</v>
      </c>
      <c r="F106" s="390">
        <v>1.5587489937842527</v>
      </c>
      <c r="G106" s="390">
        <v>-1.3919448225247812</v>
      </c>
      <c r="L106" s="550"/>
      <c r="M106" s="550"/>
      <c r="N106" s="550"/>
      <c r="O106" s="550"/>
      <c r="P106" s="510"/>
    </row>
    <row r="107" spans="1:20" ht="8.25" customHeight="1">
      <c r="B107" s="551"/>
      <c r="C107" s="551"/>
      <c r="D107" s="551"/>
      <c r="E107" s="551"/>
      <c r="F107" s="551"/>
      <c r="G107" s="551"/>
    </row>
    <row r="140" spans="3:7">
      <c r="C140" s="455"/>
      <c r="D140" s="455"/>
      <c r="E140" s="455"/>
      <c r="F140" s="456"/>
      <c r="G140" s="457"/>
    </row>
    <row r="166" spans="3:7">
      <c r="C166" s="463"/>
      <c r="D166" s="463"/>
      <c r="E166" s="463"/>
      <c r="F166" s="464"/>
      <c r="G166" s="465"/>
    </row>
  </sheetData>
  <mergeCells count="9">
    <mergeCell ref="B107:G107"/>
    <mergeCell ref="B67:B68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75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showGridLines="0" view="pageBreakPreview" zoomScaleNormal="100" zoomScaleSheetLayoutView="100" workbookViewId="0"/>
  </sheetViews>
  <sheetFormatPr defaultRowHeight="11.25"/>
  <cols>
    <col min="1" max="1" width="9.140625" style="392"/>
    <col min="2" max="2" width="41.140625" style="415" customWidth="1"/>
    <col min="3" max="5" width="8.7109375" style="415" customWidth="1"/>
    <col min="6" max="7" width="8.7109375" style="391" customWidth="1"/>
    <col min="8" max="8" width="2" style="392" customWidth="1"/>
    <col min="9" max="9" width="9.140625" style="392"/>
    <col min="10" max="13" width="9.140625" style="510"/>
    <col min="14" max="16384" width="9.140625" style="392"/>
  </cols>
  <sheetData>
    <row r="1" spans="1:14">
      <c r="A1" s="264" t="s">
        <v>13</v>
      </c>
      <c r="B1" s="43" t="s">
        <v>37</v>
      </c>
      <c r="C1" s="43"/>
      <c r="D1" s="43"/>
      <c r="E1" s="43"/>
    </row>
    <row r="3" spans="1:14">
      <c r="A3" s="393">
        <v>2</v>
      </c>
      <c r="B3" s="43" t="s">
        <v>263</v>
      </c>
      <c r="C3" s="43"/>
      <c r="D3" s="43"/>
      <c r="E3" s="43"/>
    </row>
    <row r="4" spans="1:14">
      <c r="B4" s="43"/>
      <c r="C4" s="43"/>
      <c r="D4" s="43"/>
      <c r="E4" s="43"/>
    </row>
    <row r="5" spans="1:14" ht="10.5" customHeight="1">
      <c r="B5" s="394"/>
      <c r="C5" s="394"/>
      <c r="D5" s="394"/>
      <c r="E5" s="394"/>
    </row>
    <row r="6" spans="1:14" ht="12.75" customHeight="1">
      <c r="B6" s="394"/>
      <c r="C6" s="394"/>
      <c r="D6" s="394"/>
      <c r="E6" s="394"/>
      <c r="F6" s="395"/>
      <c r="G6" s="395" t="s">
        <v>313</v>
      </c>
    </row>
    <row r="7" spans="1:14" ht="12" customHeight="1">
      <c r="A7" s="396"/>
      <c r="B7" s="560" t="s">
        <v>0</v>
      </c>
      <c r="C7" s="397" t="s">
        <v>3</v>
      </c>
      <c r="D7" s="397" t="s">
        <v>3</v>
      </c>
      <c r="E7" s="397" t="s">
        <v>3</v>
      </c>
      <c r="F7" s="397" t="s">
        <v>3</v>
      </c>
      <c r="G7" s="397" t="s">
        <v>3</v>
      </c>
    </row>
    <row r="8" spans="1:14" ht="12" customHeight="1">
      <c r="A8" s="396"/>
      <c r="B8" s="561"/>
      <c r="C8" s="398">
        <f>'Trends file-1'!C8</f>
        <v>44469</v>
      </c>
      <c r="D8" s="398">
        <f>'Trends file-1'!D8</f>
        <v>44377</v>
      </c>
      <c r="E8" s="398">
        <f>'Trends file-1'!E8</f>
        <v>44286</v>
      </c>
      <c r="F8" s="398">
        <f>'Trends file-1'!F8</f>
        <v>44196</v>
      </c>
      <c r="G8" s="398">
        <f>'Trends file-1'!G8</f>
        <v>44104</v>
      </c>
    </row>
    <row r="9" spans="1:14">
      <c r="A9" s="396"/>
      <c r="B9" s="399" t="s">
        <v>38</v>
      </c>
      <c r="C9" s="400"/>
      <c r="D9" s="401"/>
      <c r="E9" s="402"/>
      <c r="F9" s="401"/>
      <c r="G9" s="402"/>
    </row>
    <row r="10" spans="1:14" ht="5.0999999999999996" customHeight="1">
      <c r="A10" s="396"/>
      <c r="B10" s="403"/>
      <c r="C10" s="400"/>
      <c r="D10" s="401"/>
      <c r="E10" s="402"/>
      <c r="F10" s="401"/>
      <c r="G10" s="402"/>
    </row>
    <row r="11" spans="1:14">
      <c r="A11" s="396"/>
      <c r="B11" s="403" t="s">
        <v>164</v>
      </c>
      <c r="C11" s="400"/>
      <c r="D11" s="401"/>
      <c r="E11" s="402"/>
      <c r="F11" s="401"/>
      <c r="G11" s="402"/>
    </row>
    <row r="12" spans="1:14">
      <c r="A12" s="396"/>
      <c r="B12" s="404" t="s">
        <v>271</v>
      </c>
      <c r="C12" s="306">
        <v>1246145</v>
      </c>
      <c r="D12" s="307">
        <v>1213714</v>
      </c>
      <c r="E12" s="308">
        <v>1189828</v>
      </c>
      <c r="F12" s="307">
        <v>1164988</v>
      </c>
      <c r="G12" s="308">
        <v>1184512</v>
      </c>
      <c r="N12" s="405"/>
    </row>
    <row r="13" spans="1:14" hidden="1">
      <c r="A13" s="396"/>
      <c r="B13" s="404"/>
      <c r="C13" s="306"/>
      <c r="D13" s="307"/>
      <c r="E13" s="308"/>
      <c r="F13" s="307"/>
      <c r="G13" s="308"/>
    </row>
    <row r="14" spans="1:14" hidden="1">
      <c r="A14" s="396"/>
      <c r="B14" s="404"/>
      <c r="C14" s="306"/>
      <c r="D14" s="307"/>
      <c r="E14" s="308"/>
      <c r="F14" s="307"/>
      <c r="G14" s="308"/>
    </row>
    <row r="15" spans="1:14">
      <c r="A15" s="396"/>
      <c r="B15" s="404" t="s">
        <v>270</v>
      </c>
      <c r="C15" s="306">
        <v>1261001</v>
      </c>
      <c r="D15" s="307">
        <v>1261199</v>
      </c>
      <c r="E15" s="308">
        <v>1102233</v>
      </c>
      <c r="F15" s="307">
        <v>1104460</v>
      </c>
      <c r="G15" s="308">
        <v>1125882</v>
      </c>
    </row>
    <row r="16" spans="1:14" s="391" customFormat="1" hidden="1">
      <c r="A16" s="396"/>
      <c r="B16" s="404" t="s">
        <v>303</v>
      </c>
      <c r="C16" s="306">
        <v>0</v>
      </c>
      <c r="D16" s="307">
        <v>0</v>
      </c>
      <c r="E16" s="308">
        <v>0</v>
      </c>
      <c r="F16" s="307">
        <v>0</v>
      </c>
      <c r="G16" s="308">
        <v>0</v>
      </c>
      <c r="J16" s="510"/>
      <c r="K16" s="510"/>
      <c r="L16" s="510"/>
      <c r="M16" s="510"/>
    </row>
    <row r="17" spans="1:18" s="391" customFormat="1">
      <c r="A17" s="396"/>
      <c r="B17" s="404" t="s">
        <v>165</v>
      </c>
      <c r="C17" s="306">
        <v>245656</v>
      </c>
      <c r="D17" s="307">
        <v>239222</v>
      </c>
      <c r="E17" s="308">
        <v>234346</v>
      </c>
      <c r="F17" s="307">
        <v>248489</v>
      </c>
      <c r="G17" s="308">
        <v>97869</v>
      </c>
      <c r="J17" s="510"/>
      <c r="K17" s="510"/>
      <c r="L17" s="510"/>
      <c r="M17" s="510"/>
    </row>
    <row r="18" spans="1:18" s="391" customFormat="1">
      <c r="A18" s="396"/>
      <c r="B18" s="406" t="s">
        <v>166</v>
      </c>
      <c r="C18" s="306"/>
      <c r="D18" s="307"/>
      <c r="E18" s="308"/>
      <c r="F18" s="307"/>
      <c r="G18" s="308"/>
      <c r="J18" s="510"/>
      <c r="K18" s="510"/>
      <c r="L18" s="510"/>
      <c r="M18" s="510"/>
    </row>
    <row r="19" spans="1:18" s="391" customFormat="1">
      <c r="A19" s="396"/>
      <c r="B19" s="407" t="s">
        <v>167</v>
      </c>
      <c r="C19" s="306">
        <v>469</v>
      </c>
      <c r="D19" s="307">
        <v>471</v>
      </c>
      <c r="E19" s="308">
        <v>377</v>
      </c>
      <c r="F19" s="307">
        <v>360</v>
      </c>
      <c r="G19" s="308">
        <v>17710</v>
      </c>
      <c r="J19" s="510"/>
      <c r="K19" s="510"/>
      <c r="L19" s="510"/>
      <c r="M19" s="510"/>
    </row>
    <row r="20" spans="1:18" s="403" customFormat="1" hidden="1">
      <c r="A20" s="396"/>
      <c r="B20" s="404"/>
      <c r="C20" s="306"/>
      <c r="D20" s="307"/>
      <c r="E20" s="308"/>
      <c r="F20" s="307"/>
      <c r="G20" s="308"/>
      <c r="J20" s="510"/>
      <c r="K20" s="510"/>
      <c r="L20" s="510"/>
      <c r="M20" s="510"/>
    </row>
    <row r="21" spans="1:18" s="391" customFormat="1" hidden="1">
      <c r="A21" s="396"/>
      <c r="B21" s="404"/>
      <c r="C21" s="306"/>
      <c r="D21" s="307"/>
      <c r="E21" s="308"/>
      <c r="F21" s="307"/>
      <c r="G21" s="308"/>
      <c r="J21" s="510"/>
      <c r="K21" s="510"/>
      <c r="L21" s="510"/>
      <c r="M21" s="510"/>
    </row>
    <row r="22" spans="1:18" s="391" customFormat="1" hidden="1">
      <c r="A22" s="396"/>
      <c r="B22" s="404"/>
      <c r="C22" s="306"/>
      <c r="D22" s="307"/>
      <c r="E22" s="308"/>
      <c r="F22" s="307"/>
      <c r="G22" s="308"/>
      <c r="J22" s="510"/>
      <c r="K22" s="510"/>
      <c r="L22" s="510"/>
      <c r="M22" s="510"/>
    </row>
    <row r="23" spans="1:18" s="391" customFormat="1">
      <c r="A23" s="396"/>
      <c r="B23" s="404" t="s">
        <v>169</v>
      </c>
      <c r="C23" s="306">
        <v>23405</v>
      </c>
      <c r="D23" s="307">
        <v>23422</v>
      </c>
      <c r="E23" s="308">
        <v>23402</v>
      </c>
      <c r="F23" s="307">
        <v>23443</v>
      </c>
      <c r="G23" s="308">
        <v>27344</v>
      </c>
      <c r="J23" s="510"/>
      <c r="K23" s="510"/>
      <c r="L23" s="510"/>
      <c r="M23" s="510"/>
    </row>
    <row r="24" spans="1:18" s="391" customFormat="1" hidden="1">
      <c r="A24" s="396"/>
      <c r="B24" s="404"/>
      <c r="C24" s="306"/>
      <c r="D24" s="307"/>
      <c r="E24" s="308"/>
      <c r="F24" s="307"/>
      <c r="G24" s="308"/>
      <c r="J24" s="510"/>
      <c r="K24" s="510"/>
      <c r="L24" s="510"/>
      <c r="M24" s="510"/>
    </row>
    <row r="25" spans="1:18" s="391" customFormat="1">
      <c r="A25" s="396"/>
      <c r="B25" s="404" t="s">
        <v>264</v>
      </c>
      <c r="C25" s="306">
        <v>221408</v>
      </c>
      <c r="D25" s="307">
        <v>222493</v>
      </c>
      <c r="E25" s="308">
        <v>222103</v>
      </c>
      <c r="F25" s="307">
        <v>222122</v>
      </c>
      <c r="G25" s="308">
        <v>259528</v>
      </c>
      <c r="J25" s="510"/>
      <c r="K25" s="510"/>
      <c r="L25" s="510"/>
      <c r="M25" s="510"/>
    </row>
    <row r="26" spans="1:18" s="391" customFormat="1">
      <c r="A26" s="396"/>
      <c r="B26" s="404" t="s">
        <v>170</v>
      </c>
      <c r="C26" s="306">
        <v>79533</v>
      </c>
      <c r="D26" s="307">
        <v>82147</v>
      </c>
      <c r="E26" s="308">
        <v>140460</v>
      </c>
      <c r="F26" s="307">
        <v>71685</v>
      </c>
      <c r="G26" s="308">
        <v>70530</v>
      </c>
      <c r="J26" s="510"/>
      <c r="K26" s="510"/>
      <c r="L26" s="510"/>
      <c r="M26" s="510"/>
    </row>
    <row r="27" spans="1:18" s="391" customFormat="1">
      <c r="A27" s="396"/>
      <c r="B27" s="401"/>
      <c r="C27" s="312">
        <v>3077617</v>
      </c>
      <c r="D27" s="313">
        <v>3042668</v>
      </c>
      <c r="E27" s="314">
        <v>2912749</v>
      </c>
      <c r="F27" s="313">
        <v>2835547</v>
      </c>
      <c r="G27" s="314">
        <v>2783375</v>
      </c>
      <c r="J27" s="510"/>
      <c r="K27" s="510"/>
      <c r="L27" s="510"/>
      <c r="M27" s="510"/>
      <c r="N27" s="544"/>
      <c r="O27" s="544">
        <f>SUM(D12:D26)-D27</f>
        <v>0</v>
      </c>
      <c r="P27" s="544">
        <f>SUM(E12:E26)-E27</f>
        <v>0</v>
      </c>
      <c r="Q27" s="544">
        <f>SUM(F12:F26)-F27</f>
        <v>0</v>
      </c>
      <c r="R27" s="470">
        <f>SUM(G12:G26)-G27</f>
        <v>0</v>
      </c>
    </row>
    <row r="28" spans="1:18" ht="5.0999999999999996" customHeight="1">
      <c r="A28" s="396"/>
      <c r="B28" s="403"/>
      <c r="C28" s="306"/>
      <c r="D28" s="307"/>
      <c r="E28" s="308"/>
      <c r="F28" s="307"/>
      <c r="G28" s="308"/>
    </row>
    <row r="29" spans="1:18" s="391" customFormat="1">
      <c r="A29" s="396"/>
      <c r="B29" s="408" t="s">
        <v>171</v>
      </c>
      <c r="C29" s="306"/>
      <c r="D29" s="307"/>
      <c r="E29" s="308"/>
      <c r="F29" s="307"/>
      <c r="G29" s="308"/>
      <c r="J29" s="510"/>
      <c r="K29" s="510"/>
      <c r="L29" s="510"/>
      <c r="M29" s="510"/>
    </row>
    <row r="30" spans="1:18" s="391" customFormat="1">
      <c r="A30" s="396"/>
      <c r="B30" s="404"/>
      <c r="C30" s="306"/>
      <c r="D30" s="307"/>
      <c r="E30" s="308"/>
      <c r="F30" s="307"/>
      <c r="G30" s="308"/>
      <c r="J30" s="510"/>
      <c r="K30" s="510"/>
      <c r="L30" s="510"/>
      <c r="M30" s="510"/>
    </row>
    <row r="31" spans="1:18" s="391" customFormat="1">
      <c r="A31" s="396"/>
      <c r="B31" s="409" t="s">
        <v>166</v>
      </c>
      <c r="C31" s="306"/>
      <c r="D31" s="307"/>
      <c r="E31" s="308"/>
      <c r="F31" s="307"/>
      <c r="G31" s="308"/>
      <c r="J31" s="510"/>
      <c r="K31" s="510"/>
      <c r="L31" s="510"/>
      <c r="M31" s="510"/>
    </row>
    <row r="32" spans="1:18" s="391" customFormat="1">
      <c r="A32" s="396"/>
      <c r="B32" s="407" t="s">
        <v>167</v>
      </c>
      <c r="C32" s="306">
        <v>70632</v>
      </c>
      <c r="D32" s="307">
        <v>1970</v>
      </c>
      <c r="E32" s="308">
        <v>40781</v>
      </c>
      <c r="F32" s="307">
        <v>6139</v>
      </c>
      <c r="G32" s="308">
        <v>92355</v>
      </c>
      <c r="J32" s="510"/>
      <c r="K32" s="510"/>
      <c r="L32" s="510"/>
      <c r="M32" s="510"/>
    </row>
    <row r="33" spans="1:18" s="403" customFormat="1" hidden="1">
      <c r="A33" s="396"/>
      <c r="B33" s="407"/>
      <c r="C33" s="306"/>
      <c r="D33" s="307"/>
      <c r="E33" s="308"/>
      <c r="F33" s="307"/>
      <c r="G33" s="308"/>
      <c r="J33" s="510"/>
      <c r="K33" s="510"/>
      <c r="L33" s="510"/>
      <c r="M33" s="510"/>
    </row>
    <row r="34" spans="1:18" s="403" customFormat="1">
      <c r="A34" s="396"/>
      <c r="B34" s="407" t="s">
        <v>168</v>
      </c>
      <c r="C34" s="306">
        <v>50350</v>
      </c>
      <c r="D34" s="307">
        <v>47707</v>
      </c>
      <c r="E34" s="308">
        <v>36377</v>
      </c>
      <c r="F34" s="307">
        <v>45826</v>
      </c>
      <c r="G34" s="308">
        <v>49617</v>
      </c>
      <c r="J34" s="510"/>
      <c r="K34" s="510"/>
      <c r="L34" s="510"/>
      <c r="M34" s="510"/>
    </row>
    <row r="35" spans="1:18" s="403" customFormat="1">
      <c r="A35" s="396"/>
      <c r="B35" s="441" t="s">
        <v>272</v>
      </c>
      <c r="C35" s="306">
        <v>61707</v>
      </c>
      <c r="D35" s="307">
        <v>84917</v>
      </c>
      <c r="E35" s="308">
        <v>80859</v>
      </c>
      <c r="F35" s="307">
        <v>98345</v>
      </c>
      <c r="G35" s="308">
        <v>105241</v>
      </c>
      <c r="J35" s="510"/>
      <c r="K35" s="510"/>
      <c r="L35" s="510"/>
      <c r="M35" s="510"/>
    </row>
    <row r="36" spans="1:18" s="391" customFormat="1">
      <c r="A36" s="396"/>
      <c r="B36" s="410" t="s">
        <v>275</v>
      </c>
      <c r="C36" s="306">
        <v>58075</v>
      </c>
      <c r="D36" s="411">
        <v>42444</v>
      </c>
      <c r="E36" s="412">
        <v>53802</v>
      </c>
      <c r="F36" s="411">
        <v>33890</v>
      </c>
      <c r="G36" s="412">
        <v>29496</v>
      </c>
      <c r="J36" s="510"/>
      <c r="K36" s="510"/>
      <c r="L36" s="510"/>
      <c r="M36" s="510"/>
    </row>
    <row r="37" spans="1:18" s="413" customFormat="1" hidden="1">
      <c r="A37" s="396"/>
      <c r="B37" s="407"/>
      <c r="C37" s="306"/>
      <c r="D37" s="309"/>
      <c r="E37" s="310"/>
      <c r="F37" s="309"/>
      <c r="G37" s="310"/>
      <c r="J37" s="510"/>
      <c r="K37" s="510"/>
      <c r="L37" s="510"/>
      <c r="M37" s="510"/>
    </row>
    <row r="38" spans="1:18" hidden="1">
      <c r="A38" s="396"/>
      <c r="B38" s="407" t="s">
        <v>172</v>
      </c>
      <c r="C38" s="306">
        <v>0</v>
      </c>
      <c r="D38" s="307">
        <v>0</v>
      </c>
      <c r="E38" s="308">
        <v>0</v>
      </c>
      <c r="F38" s="307">
        <v>0</v>
      </c>
      <c r="G38" s="308">
        <v>0</v>
      </c>
    </row>
    <row r="39" spans="1:18">
      <c r="A39" s="396"/>
      <c r="B39" s="407" t="s">
        <v>173</v>
      </c>
      <c r="C39" s="306">
        <v>201740</v>
      </c>
      <c r="D39" s="307">
        <v>198115</v>
      </c>
      <c r="E39" s="308">
        <v>192448</v>
      </c>
      <c r="F39" s="307">
        <v>191703</v>
      </c>
      <c r="G39" s="308">
        <v>188509</v>
      </c>
    </row>
    <row r="40" spans="1:18" hidden="1">
      <c r="A40" s="396"/>
      <c r="B40" s="404" t="s">
        <v>175</v>
      </c>
      <c r="C40" s="306">
        <v>0</v>
      </c>
      <c r="D40" s="307">
        <v>0</v>
      </c>
      <c r="E40" s="308">
        <v>0</v>
      </c>
      <c r="F40" s="307">
        <v>0</v>
      </c>
      <c r="G40" s="308">
        <v>0</v>
      </c>
    </row>
    <row r="41" spans="1:18">
      <c r="A41" s="396"/>
      <c r="B41" s="404" t="s">
        <v>174</v>
      </c>
      <c r="C41" s="306">
        <v>138239</v>
      </c>
      <c r="D41" s="307">
        <v>140772</v>
      </c>
      <c r="E41" s="308">
        <v>143262</v>
      </c>
      <c r="F41" s="307">
        <v>133030</v>
      </c>
      <c r="G41" s="308">
        <v>154600</v>
      </c>
    </row>
    <row r="42" spans="1:18" hidden="1">
      <c r="A42" s="396"/>
      <c r="B42" s="404"/>
      <c r="C42" s="306"/>
      <c r="D42" s="307"/>
      <c r="E42" s="308"/>
      <c r="F42" s="307"/>
      <c r="G42" s="308"/>
    </row>
    <row r="43" spans="1:18" hidden="1">
      <c r="A43" s="396"/>
      <c r="B43" s="391"/>
      <c r="C43" s="306"/>
      <c r="D43" s="307"/>
      <c r="E43" s="308"/>
      <c r="F43" s="307"/>
      <c r="G43" s="308"/>
    </row>
    <row r="44" spans="1:18" hidden="1">
      <c r="A44" s="396"/>
      <c r="B44" s="401"/>
      <c r="C44" s="306"/>
      <c r="D44" s="307"/>
      <c r="E44" s="308"/>
      <c r="F44" s="307"/>
      <c r="G44" s="308"/>
    </row>
    <row r="45" spans="1:18" hidden="1" collapsed="1">
      <c r="A45" s="396"/>
      <c r="B45" s="391"/>
      <c r="C45" s="306"/>
      <c r="D45" s="307"/>
      <c r="E45" s="308"/>
      <c r="F45" s="307"/>
      <c r="G45" s="308"/>
    </row>
    <row r="46" spans="1:18">
      <c r="A46" s="396"/>
      <c r="B46" s="408"/>
      <c r="C46" s="312">
        <v>580743</v>
      </c>
      <c r="D46" s="313">
        <v>515925</v>
      </c>
      <c r="E46" s="314">
        <v>547529</v>
      </c>
      <c r="F46" s="313">
        <v>508933</v>
      </c>
      <c r="G46" s="314">
        <v>619818</v>
      </c>
      <c r="N46" s="544"/>
      <c r="O46" s="544">
        <f>SUM(D31:D45)-D46</f>
        <v>0</v>
      </c>
      <c r="P46" s="544">
        <f>SUM(E31:E45)-E46</f>
        <v>0</v>
      </c>
      <c r="Q46" s="544">
        <f>SUM(F31:F45)-F46</f>
        <v>0</v>
      </c>
      <c r="R46" s="470">
        <f>SUM(G31:G45)-G46</f>
        <v>0</v>
      </c>
    </row>
    <row r="47" spans="1:18" ht="5.0999999999999996" customHeight="1">
      <c r="A47" s="396"/>
      <c r="B47" s="403"/>
      <c r="C47" s="306"/>
      <c r="D47" s="307"/>
      <c r="E47" s="308"/>
      <c r="F47" s="307"/>
      <c r="G47" s="308"/>
    </row>
    <row r="48" spans="1:18">
      <c r="A48" s="396"/>
      <c r="B48" s="408"/>
      <c r="C48" s="306"/>
      <c r="D48" s="307"/>
      <c r="E48" s="308"/>
      <c r="F48" s="307"/>
      <c r="G48" s="308"/>
    </row>
    <row r="49" spans="1:18" ht="12" thickBot="1">
      <c r="A49" s="396"/>
      <c r="B49" s="403" t="s">
        <v>219</v>
      </c>
      <c r="C49" s="316">
        <v>3658360</v>
      </c>
      <c r="D49" s="317">
        <v>3558593</v>
      </c>
      <c r="E49" s="318">
        <v>3460278</v>
      </c>
      <c r="F49" s="317">
        <v>3344480</v>
      </c>
      <c r="G49" s="318">
        <v>3403193</v>
      </c>
    </row>
    <row r="50" spans="1:18" ht="5.0999999999999996" customHeight="1" thickTop="1">
      <c r="A50" s="396"/>
      <c r="B50" s="403"/>
      <c r="C50" s="306"/>
      <c r="D50" s="307"/>
      <c r="E50" s="308"/>
      <c r="F50" s="307"/>
      <c r="G50" s="308"/>
    </row>
    <row r="51" spans="1:18">
      <c r="A51" s="396"/>
      <c r="B51" s="391"/>
      <c r="C51" s="306"/>
      <c r="D51" s="307"/>
      <c r="E51" s="308"/>
      <c r="F51" s="307"/>
      <c r="G51" s="308"/>
    </row>
    <row r="52" spans="1:18" s="413" customFormat="1" hidden="1">
      <c r="A52" s="396"/>
      <c r="B52" s="403"/>
      <c r="C52" s="306"/>
      <c r="D52" s="309"/>
      <c r="E52" s="310"/>
      <c r="F52" s="309"/>
      <c r="G52" s="310"/>
      <c r="J52" s="510"/>
      <c r="K52" s="510"/>
      <c r="L52" s="510"/>
      <c r="M52" s="510"/>
    </row>
    <row r="53" spans="1:18" hidden="1">
      <c r="A53" s="396"/>
      <c r="B53" s="403"/>
      <c r="C53" s="306"/>
      <c r="D53" s="307"/>
      <c r="E53" s="308"/>
      <c r="F53" s="307"/>
      <c r="G53" s="308"/>
    </row>
    <row r="54" spans="1:18" ht="5.0999999999999996" customHeight="1">
      <c r="A54" s="396"/>
      <c r="B54" s="403"/>
      <c r="C54" s="306"/>
      <c r="D54" s="307"/>
      <c r="E54" s="308"/>
      <c r="F54" s="307"/>
      <c r="G54" s="308"/>
    </row>
    <row r="55" spans="1:18">
      <c r="A55" s="396"/>
      <c r="B55" s="403" t="s">
        <v>39</v>
      </c>
      <c r="C55" s="306"/>
      <c r="D55" s="307"/>
      <c r="E55" s="308"/>
      <c r="F55" s="307"/>
      <c r="G55" s="308"/>
    </row>
    <row r="56" spans="1:18" hidden="1">
      <c r="A56" s="396"/>
      <c r="B56" s="403" t="s">
        <v>40</v>
      </c>
      <c r="C56" s="306"/>
      <c r="D56" s="307"/>
      <c r="E56" s="308"/>
      <c r="F56" s="307"/>
      <c r="G56" s="308"/>
    </row>
    <row r="57" spans="1:18" hidden="1">
      <c r="A57" s="396"/>
      <c r="B57" s="404"/>
      <c r="C57" s="306"/>
      <c r="D57" s="307"/>
      <c r="E57" s="308"/>
      <c r="F57" s="307"/>
      <c r="G57" s="308"/>
    </row>
    <row r="58" spans="1:18" ht="11.25" hidden="1" customHeight="1">
      <c r="A58" s="396"/>
      <c r="B58" s="408"/>
      <c r="C58" s="306"/>
      <c r="D58" s="307"/>
      <c r="E58" s="308"/>
      <c r="F58" s="307"/>
      <c r="G58" s="308"/>
    </row>
    <row r="59" spans="1:18" hidden="1">
      <c r="A59" s="396"/>
      <c r="B59" s="404"/>
      <c r="C59" s="306"/>
      <c r="D59" s="307"/>
      <c r="E59" s="308"/>
      <c r="F59" s="307"/>
      <c r="G59" s="308"/>
    </row>
    <row r="60" spans="1:18">
      <c r="A60" s="396"/>
      <c r="B60" s="404" t="s">
        <v>220</v>
      </c>
      <c r="C60" s="306">
        <v>601874</v>
      </c>
      <c r="D60" s="307">
        <v>592034</v>
      </c>
      <c r="E60" s="308">
        <v>589527</v>
      </c>
      <c r="F60" s="307">
        <v>597070</v>
      </c>
      <c r="G60" s="308">
        <v>593393</v>
      </c>
    </row>
    <row r="61" spans="1:18">
      <c r="A61" s="396"/>
      <c r="B61" s="404" t="s">
        <v>238</v>
      </c>
      <c r="C61" s="306">
        <v>233642</v>
      </c>
      <c r="D61" s="307">
        <v>228909</v>
      </c>
      <c r="E61" s="308">
        <v>222739</v>
      </c>
      <c r="F61" s="307">
        <v>181341</v>
      </c>
      <c r="G61" s="308">
        <v>249577</v>
      </c>
    </row>
    <row r="62" spans="1:18">
      <c r="A62" s="396"/>
      <c r="B62" s="414"/>
      <c r="C62" s="312">
        <v>835516</v>
      </c>
      <c r="D62" s="313">
        <v>820943</v>
      </c>
      <c r="E62" s="314">
        <v>812266</v>
      </c>
      <c r="F62" s="313">
        <v>778411</v>
      </c>
      <c r="G62" s="314">
        <v>842970</v>
      </c>
      <c r="N62" s="544"/>
      <c r="O62" s="544">
        <f>SUM(D55:D61)-D62</f>
        <v>0</v>
      </c>
      <c r="P62" s="544">
        <f>SUM(E55:E61)-E62</f>
        <v>0</v>
      </c>
      <c r="Q62" s="544">
        <f>SUM(F55:F61)-F62</f>
        <v>0</v>
      </c>
      <c r="R62" s="470">
        <f>SUM(G55:G61)-G62</f>
        <v>0</v>
      </c>
    </row>
    <row r="63" spans="1:18" ht="5.0999999999999996" customHeight="1">
      <c r="A63" s="396"/>
      <c r="B63" s="403"/>
      <c r="C63" s="306"/>
      <c r="D63" s="307"/>
      <c r="E63" s="308"/>
      <c r="F63" s="307"/>
      <c r="G63" s="308"/>
    </row>
    <row r="64" spans="1:18">
      <c r="A64" s="396"/>
      <c r="B64" s="403" t="s">
        <v>176</v>
      </c>
      <c r="C64" s="306"/>
      <c r="D64" s="307"/>
      <c r="E64" s="308"/>
      <c r="F64" s="307"/>
      <c r="G64" s="308"/>
    </row>
    <row r="65" spans="1:18">
      <c r="A65" s="396"/>
      <c r="B65" s="406" t="s">
        <v>177</v>
      </c>
      <c r="C65" s="306"/>
      <c r="D65" s="307"/>
      <c r="E65" s="308"/>
      <c r="F65" s="307"/>
      <c r="G65" s="308"/>
    </row>
    <row r="66" spans="1:18">
      <c r="A66" s="396"/>
      <c r="B66" s="407" t="s">
        <v>221</v>
      </c>
      <c r="C66" s="306">
        <v>1562933</v>
      </c>
      <c r="D66" s="307">
        <v>1493080</v>
      </c>
      <c r="E66" s="308">
        <v>1356689</v>
      </c>
      <c r="F66" s="307">
        <v>1264134</v>
      </c>
      <c r="G66" s="308">
        <v>1283470</v>
      </c>
    </row>
    <row r="67" spans="1:18" hidden="1">
      <c r="A67" s="396"/>
      <c r="B67" s="407"/>
      <c r="C67" s="306"/>
      <c r="D67" s="307"/>
      <c r="E67" s="308"/>
      <c r="F67" s="307"/>
      <c r="G67" s="308"/>
    </row>
    <row r="68" spans="1:18">
      <c r="A68" s="396"/>
      <c r="B68" s="407" t="s">
        <v>173</v>
      </c>
      <c r="C68" s="306">
        <v>132013</v>
      </c>
      <c r="D68" s="307">
        <v>93167</v>
      </c>
      <c r="E68" s="308">
        <v>122393</v>
      </c>
      <c r="F68" s="307">
        <v>130938</v>
      </c>
      <c r="G68" s="308">
        <v>112523</v>
      </c>
    </row>
    <row r="69" spans="1:18" hidden="1">
      <c r="A69" s="396"/>
      <c r="B69" s="404"/>
      <c r="C69" s="306"/>
      <c r="D69" s="307"/>
      <c r="E69" s="308"/>
      <c r="F69" s="307"/>
      <c r="G69" s="308"/>
    </row>
    <row r="70" spans="1:18" hidden="1">
      <c r="A70" s="396"/>
      <c r="B70" s="404" t="s">
        <v>304</v>
      </c>
      <c r="C70" s="306">
        <v>0</v>
      </c>
      <c r="D70" s="307">
        <v>0</v>
      </c>
      <c r="E70" s="308">
        <v>0</v>
      </c>
      <c r="F70" s="307">
        <v>0</v>
      </c>
      <c r="G70" s="308">
        <v>0</v>
      </c>
    </row>
    <row r="71" spans="1:18">
      <c r="A71" s="396"/>
      <c r="B71" s="404" t="s">
        <v>178</v>
      </c>
      <c r="C71" s="306">
        <v>19068</v>
      </c>
      <c r="D71" s="307">
        <v>16709</v>
      </c>
      <c r="E71" s="308">
        <v>16107</v>
      </c>
      <c r="F71" s="307">
        <v>16425</v>
      </c>
      <c r="G71" s="308">
        <v>16852</v>
      </c>
    </row>
    <row r="72" spans="1:18">
      <c r="A72" s="396"/>
      <c r="B72" s="404" t="s">
        <v>179</v>
      </c>
      <c r="C72" s="306">
        <v>36792</v>
      </c>
      <c r="D72" s="307">
        <v>37351</v>
      </c>
      <c r="E72" s="308">
        <v>36464</v>
      </c>
      <c r="F72" s="307">
        <v>36835</v>
      </c>
      <c r="G72" s="308">
        <v>38987</v>
      </c>
    </row>
    <row r="73" spans="1:18">
      <c r="A73" s="396"/>
      <c r="B73" s="408"/>
      <c r="C73" s="312">
        <v>1750806</v>
      </c>
      <c r="D73" s="313">
        <v>1640307</v>
      </c>
      <c r="E73" s="314">
        <v>1531653</v>
      </c>
      <c r="F73" s="313">
        <v>1448332</v>
      </c>
      <c r="G73" s="314">
        <v>1451832</v>
      </c>
      <c r="N73" s="544"/>
      <c r="O73" s="544">
        <f>SUM(D66:D72)-D73</f>
        <v>0</v>
      </c>
      <c r="P73" s="544">
        <f>SUM(E66:E72)-E73</f>
        <v>0</v>
      </c>
      <c r="Q73" s="544">
        <f>SUM(F66:F72)-F73</f>
        <v>0</v>
      </c>
      <c r="R73" s="470">
        <f>SUM(G66:G72)-G73</f>
        <v>0</v>
      </c>
    </row>
    <row r="74" spans="1:18" ht="5.0999999999999996" customHeight="1">
      <c r="A74" s="396"/>
      <c r="B74" s="403"/>
      <c r="C74" s="306"/>
      <c r="D74" s="307"/>
      <c r="E74" s="308"/>
      <c r="F74" s="307"/>
      <c r="G74" s="308"/>
    </row>
    <row r="75" spans="1:18" s="413" customFormat="1">
      <c r="A75" s="396"/>
      <c r="B75" s="408" t="s">
        <v>180</v>
      </c>
      <c r="C75" s="306"/>
      <c r="D75" s="307"/>
      <c r="E75" s="308"/>
      <c r="F75" s="307"/>
      <c r="G75" s="308"/>
      <c r="J75" s="510"/>
      <c r="K75" s="510"/>
      <c r="L75" s="510"/>
      <c r="M75" s="510"/>
    </row>
    <row r="76" spans="1:18" s="413" customFormat="1">
      <c r="A76" s="396"/>
      <c r="B76" s="409" t="s">
        <v>177</v>
      </c>
      <c r="C76" s="306"/>
      <c r="D76" s="309"/>
      <c r="E76" s="310"/>
      <c r="F76" s="309"/>
      <c r="G76" s="310"/>
      <c r="J76" s="510"/>
      <c r="K76" s="510"/>
      <c r="L76" s="510"/>
      <c r="M76" s="510"/>
    </row>
    <row r="77" spans="1:18">
      <c r="A77" s="396"/>
      <c r="B77" s="441" t="s">
        <v>273</v>
      </c>
      <c r="C77" s="306">
        <v>240899</v>
      </c>
      <c r="D77" s="307">
        <v>195249</v>
      </c>
      <c r="E77" s="308">
        <v>271163</v>
      </c>
      <c r="F77" s="307">
        <v>317646</v>
      </c>
      <c r="G77" s="308">
        <v>313203</v>
      </c>
    </row>
    <row r="78" spans="1:18" hidden="1">
      <c r="A78" s="396"/>
      <c r="B78" s="407"/>
      <c r="C78" s="306"/>
      <c r="D78" s="307"/>
      <c r="E78" s="308"/>
      <c r="F78" s="307"/>
      <c r="G78" s="308"/>
    </row>
    <row r="79" spans="1:18" s="413" customFormat="1" hidden="1">
      <c r="A79" s="396"/>
      <c r="B79" s="407"/>
      <c r="C79" s="306"/>
      <c r="D79" s="307"/>
      <c r="E79" s="308"/>
      <c r="F79" s="307"/>
      <c r="G79" s="308"/>
      <c r="J79" s="510"/>
      <c r="K79" s="510"/>
      <c r="L79" s="510"/>
      <c r="M79" s="510"/>
    </row>
    <row r="80" spans="1:18">
      <c r="A80" s="396"/>
      <c r="B80" s="407" t="s">
        <v>222</v>
      </c>
      <c r="C80" s="306">
        <v>298625</v>
      </c>
      <c r="D80" s="307">
        <v>304919</v>
      </c>
      <c r="E80" s="308">
        <v>278721</v>
      </c>
      <c r="F80" s="307">
        <v>300869</v>
      </c>
      <c r="G80" s="308">
        <v>268789.31815358001</v>
      </c>
      <c r="J80" s="545"/>
      <c r="K80" s="545"/>
      <c r="L80" s="545"/>
      <c r="M80" s="545"/>
    </row>
    <row r="81" spans="1:18">
      <c r="A81" s="396"/>
      <c r="B81" s="407" t="s">
        <v>173</v>
      </c>
      <c r="C81" s="306">
        <v>167600.25042900001</v>
      </c>
      <c r="D81" s="307">
        <v>242530.459642</v>
      </c>
      <c r="E81" s="308">
        <v>202187.03326699999</v>
      </c>
      <c r="F81" s="307">
        <v>168799.18011099999</v>
      </c>
      <c r="G81" s="308">
        <v>168334.57484841999</v>
      </c>
      <c r="J81" s="545"/>
      <c r="K81" s="545"/>
      <c r="L81" s="545"/>
      <c r="M81" s="545"/>
    </row>
    <row r="82" spans="1:18" hidden="1">
      <c r="A82" s="396"/>
      <c r="B82" s="404"/>
      <c r="C82" s="306"/>
      <c r="D82" s="298"/>
      <c r="E82" s="308"/>
      <c r="F82" s="298"/>
      <c r="G82" s="308"/>
      <c r="J82" s="545"/>
      <c r="K82" s="545"/>
      <c r="L82" s="545"/>
      <c r="M82" s="545"/>
    </row>
    <row r="83" spans="1:18" hidden="1">
      <c r="A83" s="396"/>
      <c r="B83" s="404" t="s">
        <v>304</v>
      </c>
      <c r="C83" s="306">
        <v>0</v>
      </c>
      <c r="D83" s="298">
        <v>0</v>
      </c>
      <c r="E83" s="308">
        <v>0</v>
      </c>
      <c r="F83" s="298">
        <v>0</v>
      </c>
      <c r="G83" s="308">
        <v>0</v>
      </c>
      <c r="J83" s="545"/>
      <c r="K83" s="545"/>
      <c r="L83" s="545"/>
      <c r="M83" s="545"/>
    </row>
    <row r="84" spans="1:18">
      <c r="A84" s="396"/>
      <c r="B84" s="404" t="s">
        <v>226</v>
      </c>
      <c r="C84" s="306">
        <v>14603</v>
      </c>
      <c r="D84" s="298">
        <v>10547</v>
      </c>
      <c r="E84" s="308">
        <v>15199</v>
      </c>
      <c r="F84" s="298">
        <v>12991.14464792</v>
      </c>
      <c r="G84" s="308">
        <v>11365.804455145</v>
      </c>
      <c r="J84" s="545"/>
      <c r="K84" s="545"/>
      <c r="L84" s="545"/>
      <c r="M84" s="545"/>
    </row>
    <row r="85" spans="1:18">
      <c r="A85" s="396"/>
      <c r="B85" s="404" t="s">
        <v>181</v>
      </c>
      <c r="C85" s="306">
        <v>350311</v>
      </c>
      <c r="D85" s="298">
        <v>344098</v>
      </c>
      <c r="E85" s="308">
        <v>349089</v>
      </c>
      <c r="F85" s="298">
        <v>317431.85535207996</v>
      </c>
      <c r="G85" s="308">
        <v>346698.19554485497</v>
      </c>
      <c r="J85" s="545"/>
      <c r="K85" s="545"/>
      <c r="L85" s="545"/>
      <c r="M85" s="545"/>
    </row>
    <row r="86" spans="1:18" hidden="1">
      <c r="A86" s="396"/>
      <c r="B86" s="404" t="s">
        <v>207</v>
      </c>
      <c r="C86" s="306"/>
      <c r="D86" s="298"/>
      <c r="E86" s="308"/>
      <c r="F86" s="298"/>
      <c r="G86" s="308"/>
      <c r="J86" s="545"/>
      <c r="K86" s="545"/>
      <c r="L86" s="545"/>
      <c r="M86" s="545"/>
    </row>
    <row r="87" spans="1:18" ht="5.0999999999999996" hidden="1" customHeight="1">
      <c r="A87" s="396"/>
      <c r="B87" s="403"/>
      <c r="C87" s="306"/>
      <c r="D87" s="307"/>
      <c r="E87" s="308"/>
      <c r="F87" s="307"/>
      <c r="G87" s="308"/>
      <c r="J87" s="545"/>
      <c r="K87" s="545"/>
      <c r="L87" s="545"/>
      <c r="M87" s="545"/>
    </row>
    <row r="88" spans="1:18" hidden="1">
      <c r="A88" s="396"/>
      <c r="B88" s="401"/>
      <c r="C88" s="306"/>
      <c r="D88" s="298"/>
      <c r="E88" s="308"/>
      <c r="F88" s="298"/>
      <c r="G88" s="308"/>
      <c r="J88" s="545"/>
      <c r="K88" s="545"/>
      <c r="L88" s="545"/>
      <c r="M88" s="545"/>
    </row>
    <row r="89" spans="1:18">
      <c r="A89" s="396"/>
      <c r="B89" s="408"/>
      <c r="C89" s="312">
        <v>1072038.250429</v>
      </c>
      <c r="D89" s="315">
        <v>1097343.459642</v>
      </c>
      <c r="E89" s="314">
        <v>1116359.033267</v>
      </c>
      <c r="F89" s="315">
        <v>1117737.1801109998</v>
      </c>
      <c r="G89" s="314">
        <v>1108390.8930019999</v>
      </c>
      <c r="J89" s="545"/>
      <c r="K89" s="545"/>
      <c r="L89" s="545"/>
      <c r="M89" s="545"/>
      <c r="N89" s="544"/>
      <c r="O89" s="544">
        <f>SUM(D77:D88)-D89</f>
        <v>0</v>
      </c>
      <c r="P89" s="544">
        <f>SUM(E77:E88)-E89</f>
        <v>0</v>
      </c>
      <c r="Q89" s="544">
        <f>SUM(F77:F88)-F89</f>
        <v>0</v>
      </c>
      <c r="R89" s="470">
        <f>SUM(G77:G88)-G89</f>
        <v>0</v>
      </c>
    </row>
    <row r="90" spans="1:18" ht="11.25" customHeight="1">
      <c r="A90" s="396"/>
      <c r="B90" s="408"/>
      <c r="C90" s="306"/>
      <c r="D90" s="298"/>
      <c r="E90" s="310"/>
      <c r="F90" s="298"/>
      <c r="G90" s="310"/>
    </row>
    <row r="91" spans="1:18" ht="5.0999999999999996" customHeight="1">
      <c r="A91" s="396"/>
      <c r="B91" s="403"/>
      <c r="C91" s="306"/>
      <c r="D91" s="307"/>
      <c r="E91" s="308"/>
      <c r="F91" s="307"/>
      <c r="G91" s="308"/>
    </row>
    <row r="92" spans="1:18">
      <c r="A92" s="396"/>
      <c r="B92" s="408" t="s">
        <v>182</v>
      </c>
      <c r="C92" s="311">
        <v>2822844.2504289998</v>
      </c>
      <c r="D92" s="301">
        <v>2737650.459642</v>
      </c>
      <c r="E92" s="310">
        <v>2648012.0332669998</v>
      </c>
      <c r="F92" s="301">
        <v>2566069.1801109998</v>
      </c>
      <c r="G92" s="310">
        <v>2560222.8930019997</v>
      </c>
    </row>
    <row r="93" spans="1:18" ht="12" thickBot="1">
      <c r="A93" s="396"/>
      <c r="B93" s="408" t="s">
        <v>41</v>
      </c>
      <c r="C93" s="316">
        <v>3658360.2504289998</v>
      </c>
      <c r="D93" s="319">
        <v>3558593.459642</v>
      </c>
      <c r="E93" s="316">
        <v>3460278.0332669998</v>
      </c>
      <c r="F93" s="319">
        <v>3344480.1801109998</v>
      </c>
      <c r="G93" s="316">
        <v>3403192.8930019997</v>
      </c>
    </row>
    <row r="94" spans="1:18" ht="5.0999999999999996" customHeight="1" thickTop="1">
      <c r="A94" s="396"/>
      <c r="B94" s="497"/>
      <c r="C94" s="498"/>
      <c r="D94" s="305"/>
      <c r="E94" s="288"/>
      <c r="F94" s="305"/>
      <c r="G94" s="288"/>
    </row>
    <row r="95" spans="1:18" ht="26.25" customHeight="1">
      <c r="B95" s="562"/>
      <c r="C95" s="563"/>
      <c r="D95" s="563"/>
      <c r="E95" s="563"/>
      <c r="F95" s="563"/>
      <c r="G95" s="563"/>
    </row>
    <row r="99" spans="3:7">
      <c r="C99" s="298"/>
      <c r="D99" s="298"/>
      <c r="E99" s="298"/>
      <c r="F99" s="298"/>
      <c r="G99" s="298"/>
    </row>
    <row r="133" spans="3:7">
      <c r="C133" s="453"/>
      <c r="D133" s="453"/>
      <c r="E133" s="453"/>
      <c r="F133" s="454"/>
      <c r="G133" s="454"/>
    </row>
    <row r="159" spans="3:7">
      <c r="C159" s="461"/>
      <c r="D159" s="461"/>
      <c r="E159" s="461"/>
      <c r="F159" s="462"/>
      <c r="G159" s="462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showGridLines="0" view="pageBreakPreview" zoomScaleNormal="100" zoomScaleSheetLayoutView="100" workbookViewId="0"/>
  </sheetViews>
  <sheetFormatPr defaultRowHeight="11.25" outlineLevelRow="1"/>
  <cols>
    <col min="1" max="1" width="5.42578125" style="392" customWidth="1"/>
    <col min="2" max="2" width="58.42578125" style="392" bestFit="1" customWidth="1"/>
    <col min="3" max="5" width="8.7109375" style="392" customWidth="1"/>
    <col min="6" max="7" width="8.7109375" style="416" customWidth="1"/>
    <col min="8" max="8" width="2" style="392" customWidth="1"/>
    <col min="9" max="16384" width="9.140625" style="392"/>
  </cols>
  <sheetData>
    <row r="1" spans="1:13">
      <c r="A1" s="264" t="s">
        <v>13</v>
      </c>
      <c r="B1" s="43" t="s">
        <v>37</v>
      </c>
      <c r="C1" s="43"/>
      <c r="D1" s="43"/>
      <c r="E1" s="43"/>
    </row>
    <row r="2" spans="1:13">
      <c r="F2" s="417"/>
      <c r="G2" s="392"/>
    </row>
    <row r="3" spans="1:13">
      <c r="A3" s="393">
        <v>3</v>
      </c>
      <c r="B3" s="417" t="s">
        <v>223</v>
      </c>
      <c r="C3" s="417"/>
      <c r="D3" s="417"/>
      <c r="E3" s="417"/>
      <c r="F3" s="395"/>
      <c r="G3" s="392"/>
    </row>
    <row r="4" spans="1:13">
      <c r="A4" s="418"/>
      <c r="B4" s="417"/>
      <c r="C4" s="417"/>
      <c r="D4" s="417"/>
      <c r="E4" s="417"/>
      <c r="F4" s="395"/>
      <c r="G4" s="392"/>
    </row>
    <row r="5" spans="1:13">
      <c r="A5" s="418"/>
      <c r="B5" s="417"/>
      <c r="C5" s="417"/>
      <c r="D5" s="417"/>
      <c r="E5" s="417"/>
      <c r="F5" s="395"/>
      <c r="G5" s="392"/>
    </row>
    <row r="6" spans="1:13" ht="12.75" customHeight="1">
      <c r="A6" s="418"/>
      <c r="B6" s="417"/>
      <c r="C6" s="417"/>
      <c r="D6" s="417"/>
      <c r="E6" s="417"/>
      <c r="F6" s="395"/>
      <c r="G6" s="395" t="str">
        <f>'Trends file-2 '!$G$6</f>
        <v>Amount in Rs Mn</v>
      </c>
    </row>
    <row r="7" spans="1:13" ht="12.75" customHeight="1">
      <c r="B7" s="564" t="s">
        <v>0</v>
      </c>
      <c r="C7" s="566" t="s">
        <v>1</v>
      </c>
      <c r="D7" s="567"/>
      <c r="E7" s="567"/>
      <c r="F7" s="567"/>
      <c r="G7" s="568"/>
    </row>
    <row r="8" spans="1:13" ht="12.75" customHeight="1">
      <c r="B8" s="565"/>
      <c r="C8" s="419">
        <f>'Trends file-1'!C8</f>
        <v>44469</v>
      </c>
      <c r="D8" s="419">
        <f>'Trends file-1'!D8</f>
        <v>44377</v>
      </c>
      <c r="E8" s="419">
        <f>'Trends file-1'!E8</f>
        <v>44286</v>
      </c>
      <c r="F8" s="419">
        <f>'Trends file-1'!F8</f>
        <v>44196</v>
      </c>
      <c r="G8" s="419">
        <f>'Trends file-1'!G8</f>
        <v>44104</v>
      </c>
    </row>
    <row r="9" spans="1:13">
      <c r="B9" s="61" t="s">
        <v>47</v>
      </c>
      <c r="C9" s="420"/>
      <c r="D9" s="421"/>
      <c r="E9" s="420"/>
      <c r="F9" s="421"/>
      <c r="G9" s="420"/>
    </row>
    <row r="10" spans="1:13">
      <c r="B10" s="62"/>
      <c r="C10" s="422"/>
      <c r="D10" s="423"/>
      <c r="E10" s="422"/>
      <c r="F10" s="423"/>
      <c r="G10" s="422"/>
    </row>
    <row r="11" spans="1:13" s="413" customFormat="1">
      <c r="A11" s="396"/>
      <c r="B11" s="62" t="s">
        <v>66</v>
      </c>
      <c r="C11" s="424">
        <v>30288.836511710993</v>
      </c>
      <c r="D11" s="425">
        <v>17758.730835213028</v>
      </c>
      <c r="E11" s="424">
        <v>20210.836260773227</v>
      </c>
      <c r="F11" s="425">
        <v>57164.018938171786</v>
      </c>
      <c r="G11" s="424">
        <v>5177.9445622790518</v>
      </c>
      <c r="I11" s="426"/>
      <c r="J11" s="509"/>
      <c r="K11" s="509"/>
      <c r="L11" s="509"/>
      <c r="M11" s="509"/>
    </row>
    <row r="12" spans="1:13" ht="5.0999999999999996" customHeight="1">
      <c r="A12" s="396"/>
      <c r="B12" s="63"/>
      <c r="C12" s="427"/>
      <c r="D12" s="428"/>
      <c r="E12" s="427"/>
      <c r="F12" s="428"/>
      <c r="G12" s="427"/>
      <c r="I12" s="426"/>
      <c r="J12" s="509"/>
      <c r="K12" s="509"/>
      <c r="L12" s="509"/>
      <c r="M12" s="510"/>
    </row>
    <row r="13" spans="1:13">
      <c r="A13" s="396"/>
      <c r="B13" s="64" t="s">
        <v>48</v>
      </c>
      <c r="C13" s="427"/>
      <c r="D13" s="428"/>
      <c r="E13" s="427"/>
      <c r="F13" s="428"/>
      <c r="G13" s="427"/>
      <c r="I13" s="426"/>
      <c r="J13" s="509"/>
      <c r="K13" s="509"/>
      <c r="L13" s="509"/>
      <c r="M13" s="510"/>
    </row>
    <row r="14" spans="1:13">
      <c r="A14" s="396"/>
      <c r="B14" s="65" t="s">
        <v>138</v>
      </c>
      <c r="C14" s="429">
        <v>82472.610072376163</v>
      </c>
      <c r="D14" s="430">
        <v>77136.87947862882</v>
      </c>
      <c r="E14" s="429">
        <v>75022.56312855189</v>
      </c>
      <c r="F14" s="430">
        <v>75591.090416953506</v>
      </c>
      <c r="G14" s="429">
        <v>74210.847260078197</v>
      </c>
      <c r="I14" s="426"/>
      <c r="J14" s="509"/>
      <c r="K14" s="509"/>
      <c r="L14" s="509"/>
      <c r="M14" s="509"/>
    </row>
    <row r="15" spans="1:13">
      <c r="A15" s="396"/>
      <c r="B15" s="65" t="s">
        <v>224</v>
      </c>
      <c r="C15" s="429">
        <v>39384.502669681729</v>
      </c>
      <c r="D15" s="430">
        <v>42046.813313314015</v>
      </c>
      <c r="E15" s="429">
        <v>39090.48872156076</v>
      </c>
      <c r="F15" s="430">
        <v>39346.156907002631</v>
      </c>
      <c r="G15" s="429">
        <v>37109.732442343884</v>
      </c>
      <c r="I15" s="426"/>
      <c r="J15" s="509"/>
      <c r="K15" s="509"/>
      <c r="L15" s="509"/>
      <c r="M15" s="509"/>
    </row>
    <row r="16" spans="1:13" hidden="1">
      <c r="A16" s="396"/>
      <c r="B16" s="65"/>
      <c r="C16" s="429"/>
      <c r="D16" s="430"/>
      <c r="E16" s="429"/>
      <c r="F16" s="430"/>
      <c r="G16" s="429"/>
      <c r="I16" s="426"/>
      <c r="J16" s="509"/>
      <c r="K16" s="509"/>
      <c r="L16" s="509"/>
      <c r="M16" s="509"/>
    </row>
    <row r="17" spans="1:13">
      <c r="A17" s="396"/>
      <c r="B17" s="65" t="s">
        <v>314</v>
      </c>
      <c r="C17" s="429">
        <v>-139.65321299999999</v>
      </c>
      <c r="D17" s="430">
        <v>-242.43072599999999</v>
      </c>
      <c r="E17" s="429">
        <v>-207.57085800000004</v>
      </c>
      <c r="F17" s="430">
        <v>-311.7750476680003</v>
      </c>
      <c r="G17" s="429">
        <v>-1187</v>
      </c>
      <c r="I17" s="426"/>
      <c r="J17" s="509"/>
      <c r="K17" s="509"/>
      <c r="L17" s="509"/>
      <c r="M17" s="509"/>
    </row>
    <row r="18" spans="1:13">
      <c r="A18" s="396"/>
      <c r="B18" s="65" t="s">
        <v>310</v>
      </c>
      <c r="C18" s="429">
        <v>-413.08697324600007</v>
      </c>
      <c r="D18" s="430">
        <v>-343.06078837500002</v>
      </c>
      <c r="E18" s="429">
        <v>-337.84936638099907</v>
      </c>
      <c r="F18" s="430">
        <v>-323.73853185500093</v>
      </c>
      <c r="G18" s="429">
        <v>-486</v>
      </c>
      <c r="I18" s="426"/>
      <c r="J18" s="509"/>
      <c r="K18" s="509"/>
      <c r="L18" s="509"/>
      <c r="M18" s="509"/>
    </row>
    <row r="19" spans="1:13">
      <c r="A19" s="396"/>
      <c r="B19" s="65" t="s">
        <v>315</v>
      </c>
      <c r="C19" s="429">
        <v>1357.550579452</v>
      </c>
      <c r="D19" s="430">
        <v>-853.11662692100003</v>
      </c>
      <c r="E19" s="429">
        <v>524.50846803300055</v>
      </c>
      <c r="F19" s="430">
        <v>703.95239448699976</v>
      </c>
      <c r="G19" s="429">
        <v>1439</v>
      </c>
      <c r="I19" s="426"/>
      <c r="J19" s="509"/>
      <c r="K19" s="509"/>
      <c r="L19" s="509"/>
      <c r="M19" s="509"/>
    </row>
    <row r="20" spans="1:13">
      <c r="A20" s="396"/>
      <c r="B20" s="65" t="s">
        <v>311</v>
      </c>
      <c r="C20" s="429">
        <v>0</v>
      </c>
      <c r="D20" s="430">
        <v>0</v>
      </c>
      <c r="E20" s="429">
        <v>0</v>
      </c>
      <c r="F20" s="430">
        <v>292</v>
      </c>
      <c r="G20" s="429">
        <v>-112</v>
      </c>
      <c r="I20" s="426"/>
      <c r="J20" s="509"/>
      <c r="K20" s="509"/>
      <c r="L20" s="509"/>
      <c r="M20" s="509"/>
    </row>
    <row r="21" spans="1:13" ht="11.25" customHeight="1">
      <c r="A21" s="396"/>
      <c r="B21" s="66" t="s">
        <v>320</v>
      </c>
      <c r="C21" s="429">
        <v>0</v>
      </c>
      <c r="D21" s="430">
        <v>0</v>
      </c>
      <c r="E21" s="429">
        <v>0</v>
      </c>
      <c r="F21" s="430">
        <v>-94495.682078306723</v>
      </c>
      <c r="G21" s="429">
        <v>0</v>
      </c>
      <c r="I21" s="426"/>
      <c r="J21" s="509"/>
      <c r="K21" s="509"/>
      <c r="L21" s="509"/>
      <c r="M21" s="509"/>
    </row>
    <row r="22" spans="1:13">
      <c r="A22" s="396"/>
      <c r="B22" s="66" t="s">
        <v>49</v>
      </c>
      <c r="C22" s="429">
        <v>-12789.488746245321</v>
      </c>
      <c r="D22" s="430">
        <v>-2411.3390330433831</v>
      </c>
      <c r="E22" s="429">
        <v>-10394.378601203949</v>
      </c>
      <c r="F22" s="430">
        <v>46822.509744543109</v>
      </c>
      <c r="G22" s="429">
        <v>2306.663707374074</v>
      </c>
      <c r="I22" s="426"/>
      <c r="J22" s="509"/>
      <c r="K22" s="509"/>
      <c r="L22" s="509"/>
      <c r="M22" s="509"/>
    </row>
    <row r="23" spans="1:13" ht="5.0999999999999996" customHeight="1">
      <c r="A23" s="396"/>
      <c r="B23" s="63"/>
      <c r="C23" s="427"/>
      <c r="D23" s="428"/>
      <c r="E23" s="427"/>
      <c r="F23" s="428"/>
      <c r="G23" s="427"/>
      <c r="I23" s="426"/>
      <c r="J23" s="509"/>
      <c r="K23" s="509"/>
      <c r="L23" s="509"/>
      <c r="M23" s="510"/>
    </row>
    <row r="24" spans="1:13" s="413" customFormat="1">
      <c r="A24" s="396"/>
      <c r="B24" s="87" t="s">
        <v>208</v>
      </c>
      <c r="C24" s="433">
        <v>140160</v>
      </c>
      <c r="D24" s="434">
        <v>133093</v>
      </c>
      <c r="E24" s="433">
        <v>123908</v>
      </c>
      <c r="F24" s="434">
        <v>124789</v>
      </c>
      <c r="G24" s="433">
        <v>118459</v>
      </c>
      <c r="I24" s="426"/>
      <c r="J24" s="509"/>
      <c r="K24" s="509"/>
      <c r="L24" s="509"/>
      <c r="M24" s="509"/>
    </row>
    <row r="25" spans="1:13">
      <c r="A25" s="396"/>
      <c r="B25" s="357" t="s">
        <v>209</v>
      </c>
      <c r="C25" s="427"/>
      <c r="D25" s="428"/>
      <c r="E25" s="427"/>
      <c r="F25" s="428"/>
      <c r="G25" s="427"/>
      <c r="I25" s="426"/>
      <c r="J25" s="509"/>
      <c r="K25" s="509"/>
      <c r="L25" s="509"/>
      <c r="M25" s="510"/>
    </row>
    <row r="26" spans="1:13">
      <c r="A26" s="396"/>
      <c r="B26" s="68" t="s">
        <v>210</v>
      </c>
      <c r="C26" s="429">
        <v>-2534.0897040849868</v>
      </c>
      <c r="D26" s="430">
        <v>-13227.643491992352</v>
      </c>
      <c r="E26" s="429">
        <v>10361.823843772136</v>
      </c>
      <c r="F26" s="430">
        <v>-7451.4904534702018</v>
      </c>
      <c r="G26" s="429">
        <v>7872.1679058459213</v>
      </c>
      <c r="I26" s="426"/>
      <c r="J26" s="509"/>
      <c r="K26" s="509"/>
      <c r="L26" s="509"/>
      <c r="M26" s="509"/>
    </row>
    <row r="27" spans="1:13">
      <c r="A27" s="396"/>
      <c r="B27" s="65" t="s">
        <v>211</v>
      </c>
      <c r="C27" s="429">
        <v>-13296.817456584566</v>
      </c>
      <c r="D27" s="430">
        <v>25267.039766016103</v>
      </c>
      <c r="E27" s="429">
        <v>-15779.757160768964</v>
      </c>
      <c r="F27" s="430">
        <v>8057.7962880107025</v>
      </c>
      <c r="G27" s="429">
        <v>3539.0277222428977</v>
      </c>
      <c r="I27" s="426"/>
      <c r="J27" s="509"/>
      <c r="K27" s="509"/>
      <c r="L27" s="509"/>
      <c r="M27" s="509"/>
    </row>
    <row r="28" spans="1:13" hidden="1">
      <c r="A28" s="396"/>
      <c r="B28" s="65"/>
      <c r="C28" s="429"/>
      <c r="D28" s="430"/>
      <c r="E28" s="429"/>
      <c r="F28" s="430"/>
      <c r="G28" s="429"/>
      <c r="I28" s="426"/>
      <c r="J28" s="509"/>
      <c r="K28" s="509"/>
      <c r="L28" s="509"/>
      <c r="M28" s="509"/>
    </row>
    <row r="29" spans="1:13" hidden="1">
      <c r="A29" s="396"/>
      <c r="B29" s="65"/>
      <c r="C29" s="429"/>
      <c r="D29" s="430"/>
      <c r="E29" s="429"/>
      <c r="F29" s="430"/>
      <c r="G29" s="429"/>
      <c r="I29" s="426"/>
      <c r="J29" s="509"/>
      <c r="K29" s="509"/>
      <c r="L29" s="509"/>
      <c r="M29" s="509"/>
    </row>
    <row r="30" spans="1:13" hidden="1">
      <c r="A30" s="396"/>
      <c r="B30" s="63"/>
      <c r="C30" s="429"/>
      <c r="D30" s="430"/>
      <c r="E30" s="429"/>
      <c r="F30" s="430"/>
      <c r="G30" s="429"/>
      <c r="I30" s="426"/>
      <c r="J30" s="509"/>
      <c r="K30" s="509"/>
      <c r="L30" s="509"/>
      <c r="M30" s="509"/>
    </row>
    <row r="31" spans="1:13">
      <c r="A31" s="396"/>
      <c r="B31" s="65" t="s">
        <v>265</v>
      </c>
      <c r="C31" s="429">
        <v>6259.4690196704305</v>
      </c>
      <c r="D31" s="430">
        <v>-10386.230341573271</v>
      </c>
      <c r="E31" s="429">
        <v>4858.3490036674884</v>
      </c>
      <c r="F31" s="430">
        <v>3417.1323419291039</v>
      </c>
      <c r="G31" s="429">
        <v>-3970.8105548424501</v>
      </c>
      <c r="I31" s="426"/>
      <c r="J31" s="509"/>
      <c r="K31" s="509"/>
      <c r="L31" s="509"/>
      <c r="M31" s="509"/>
    </row>
    <row r="32" spans="1:13" ht="5.0999999999999996" customHeight="1">
      <c r="A32" s="396"/>
      <c r="B32" s="63"/>
      <c r="C32" s="427"/>
      <c r="D32" s="428"/>
      <c r="E32" s="427"/>
      <c r="F32" s="428"/>
      <c r="G32" s="427"/>
      <c r="I32" s="426"/>
      <c r="J32" s="509"/>
      <c r="K32" s="509"/>
      <c r="L32" s="509"/>
      <c r="M32" s="510"/>
    </row>
    <row r="33" spans="1:13">
      <c r="A33" s="396"/>
      <c r="B33" s="67" t="s">
        <v>212</v>
      </c>
      <c r="C33" s="433">
        <v>130587</v>
      </c>
      <c r="D33" s="434">
        <v>134746</v>
      </c>
      <c r="E33" s="433">
        <v>123348</v>
      </c>
      <c r="F33" s="434">
        <v>128813</v>
      </c>
      <c r="G33" s="433">
        <v>125899</v>
      </c>
      <c r="I33" s="426"/>
      <c r="J33" s="509"/>
      <c r="K33" s="509"/>
      <c r="L33" s="509"/>
      <c r="M33" s="509"/>
    </row>
    <row r="34" spans="1:13" ht="5.0999999999999996" customHeight="1">
      <c r="A34" s="396"/>
      <c r="B34" s="63"/>
      <c r="C34" s="427"/>
      <c r="D34" s="428"/>
      <c r="E34" s="427"/>
      <c r="F34" s="428"/>
      <c r="G34" s="427"/>
      <c r="I34" s="426"/>
      <c r="J34" s="509"/>
      <c r="K34" s="509"/>
      <c r="L34" s="509"/>
      <c r="M34" s="510"/>
    </row>
    <row r="35" spans="1:13">
      <c r="A35" s="396"/>
      <c r="B35" s="65"/>
      <c r="C35" s="429"/>
      <c r="D35" s="432"/>
      <c r="E35" s="431"/>
      <c r="F35" s="432"/>
      <c r="G35" s="431"/>
      <c r="I35" s="426"/>
      <c r="J35" s="509"/>
      <c r="K35" s="509"/>
      <c r="L35" s="509"/>
      <c r="M35" s="510"/>
    </row>
    <row r="36" spans="1:13">
      <c r="A36" s="396"/>
      <c r="B36" s="65" t="s">
        <v>68</v>
      </c>
      <c r="C36" s="429">
        <v>-3954.7487256943677</v>
      </c>
      <c r="D36" s="430">
        <v>-12525.52764237882</v>
      </c>
      <c r="E36" s="429">
        <v>-3379.9177070984369</v>
      </c>
      <c r="F36" s="430">
        <v>-5471.7868780692515</v>
      </c>
      <c r="G36" s="429">
        <v>-3397.2240887196313</v>
      </c>
      <c r="I36" s="426"/>
      <c r="J36" s="509"/>
      <c r="K36" s="509"/>
      <c r="L36" s="509"/>
      <c r="M36" s="509"/>
    </row>
    <row r="37" spans="1:13" ht="5.0999999999999996" customHeight="1">
      <c r="A37" s="396"/>
      <c r="B37" s="63"/>
      <c r="C37" s="427"/>
      <c r="D37" s="428"/>
      <c r="E37" s="427"/>
      <c r="F37" s="428"/>
      <c r="G37" s="427"/>
      <c r="I37" s="426"/>
      <c r="J37" s="509"/>
      <c r="K37" s="509"/>
      <c r="L37" s="509"/>
      <c r="M37" s="510"/>
    </row>
    <row r="38" spans="1:13" s="413" customFormat="1">
      <c r="A38" s="396"/>
      <c r="B38" s="67" t="s">
        <v>213</v>
      </c>
      <c r="C38" s="433">
        <v>126633</v>
      </c>
      <c r="D38" s="434">
        <v>122220</v>
      </c>
      <c r="E38" s="433">
        <v>119968</v>
      </c>
      <c r="F38" s="434">
        <v>123341</v>
      </c>
      <c r="G38" s="433">
        <v>122502</v>
      </c>
      <c r="I38" s="426"/>
      <c r="J38" s="509"/>
      <c r="K38" s="509"/>
      <c r="L38" s="509"/>
      <c r="M38" s="509"/>
    </row>
    <row r="39" spans="1:13" ht="5.0999999999999996" customHeight="1">
      <c r="A39" s="396"/>
      <c r="B39" s="63"/>
      <c r="C39" s="427"/>
      <c r="D39" s="428"/>
      <c r="E39" s="427"/>
      <c r="F39" s="428"/>
      <c r="G39" s="427"/>
      <c r="I39" s="426"/>
      <c r="J39" s="509"/>
      <c r="K39" s="509"/>
      <c r="L39" s="509"/>
      <c r="M39" s="510"/>
    </row>
    <row r="40" spans="1:13">
      <c r="A40" s="396"/>
      <c r="B40" s="67" t="s">
        <v>50</v>
      </c>
      <c r="C40" s="429"/>
      <c r="D40" s="430"/>
      <c r="E40" s="429"/>
      <c r="F40" s="430"/>
      <c r="G40" s="429"/>
      <c r="I40" s="426"/>
      <c r="J40" s="509"/>
      <c r="K40" s="509"/>
      <c r="L40" s="509"/>
      <c r="M40" s="510"/>
    </row>
    <row r="41" spans="1:13" ht="5.0999999999999996" customHeight="1">
      <c r="A41" s="396"/>
      <c r="B41" s="63"/>
      <c r="C41" s="427"/>
      <c r="D41" s="428"/>
      <c r="E41" s="427"/>
      <c r="F41" s="428"/>
      <c r="G41" s="427"/>
      <c r="I41" s="426"/>
      <c r="J41" s="509"/>
      <c r="K41" s="509"/>
      <c r="L41" s="509"/>
      <c r="M41" s="510"/>
    </row>
    <row r="42" spans="1:13">
      <c r="A42" s="396"/>
      <c r="B42" s="65" t="s">
        <v>274</v>
      </c>
      <c r="C42" s="429">
        <v>-60887.324286443531</v>
      </c>
      <c r="D42" s="430">
        <v>-71552.375648518762</v>
      </c>
      <c r="E42" s="429">
        <v>-69260.995065608149</v>
      </c>
      <c r="F42" s="430">
        <v>-69766.407629608017</v>
      </c>
      <c r="G42" s="429">
        <v>-54340.269051199379</v>
      </c>
      <c r="I42" s="426"/>
      <c r="J42" s="509"/>
      <c r="K42" s="509"/>
      <c r="L42" s="509"/>
      <c r="M42" s="509"/>
    </row>
    <row r="43" spans="1:13">
      <c r="A43" s="396"/>
      <c r="B43" s="392" t="s">
        <v>302</v>
      </c>
      <c r="C43" s="429">
        <v>-8080.6511913545783</v>
      </c>
      <c r="D43" s="432">
        <v>-3765.249712916007</v>
      </c>
      <c r="E43" s="429">
        <v>-78484.753737591964</v>
      </c>
      <c r="F43" s="432">
        <v>-6025.2979622532748</v>
      </c>
      <c r="G43" s="429">
        <v>-1398.4009328066177</v>
      </c>
      <c r="I43" s="426"/>
      <c r="J43" s="509"/>
      <c r="K43" s="509"/>
      <c r="L43" s="509"/>
      <c r="M43" s="509"/>
    </row>
    <row r="44" spans="1:13">
      <c r="A44" s="396"/>
      <c r="B44" s="65" t="s">
        <v>135</v>
      </c>
      <c r="C44" s="429">
        <v>-83058.41065660544</v>
      </c>
      <c r="D44" s="430">
        <v>54972.162992863981</v>
      </c>
      <c r="E44" s="429">
        <v>-53467.021899331434</v>
      </c>
      <c r="F44" s="430">
        <v>72248.529346333307</v>
      </c>
      <c r="G44" s="429">
        <v>49217.977886000001</v>
      </c>
      <c r="I44" s="426"/>
      <c r="J44" s="509"/>
      <c r="K44" s="509"/>
      <c r="L44" s="509"/>
      <c r="M44" s="509"/>
    </row>
    <row r="45" spans="1:13">
      <c r="A45" s="396"/>
      <c r="B45" s="65" t="s">
        <v>339</v>
      </c>
      <c r="C45" s="429">
        <v>10048</v>
      </c>
      <c r="D45" s="430">
        <v>0</v>
      </c>
      <c r="E45" s="429">
        <v>0</v>
      </c>
      <c r="F45" s="430">
        <v>0</v>
      </c>
      <c r="G45" s="429">
        <v>0</v>
      </c>
      <c r="I45" s="426"/>
      <c r="J45" s="509"/>
      <c r="K45" s="509"/>
      <c r="L45" s="509"/>
      <c r="M45" s="509"/>
    </row>
    <row r="46" spans="1:13">
      <c r="A46" s="396"/>
      <c r="B46" s="65" t="s">
        <v>266</v>
      </c>
      <c r="C46" s="429">
        <v>6.1271169791723423E-2</v>
      </c>
      <c r="D46" s="430">
        <v>-75.06188400000002</v>
      </c>
      <c r="E46" s="429">
        <v>-16.541167279166075</v>
      </c>
      <c r="F46" s="430">
        <v>-42.26024047345436</v>
      </c>
      <c r="G46" s="429">
        <v>75.701616868454039</v>
      </c>
      <c r="I46" s="426"/>
      <c r="J46" s="509"/>
      <c r="K46" s="509"/>
      <c r="L46" s="509"/>
      <c r="M46" s="509"/>
    </row>
    <row r="47" spans="1:13" hidden="1">
      <c r="A47" s="396"/>
      <c r="B47" s="65"/>
      <c r="C47" s="429"/>
      <c r="D47" s="430"/>
      <c r="E47" s="429"/>
      <c r="F47" s="430"/>
      <c r="G47" s="429"/>
      <c r="I47" s="426"/>
      <c r="J47" s="509"/>
      <c r="K47" s="509"/>
      <c r="L47" s="509"/>
      <c r="M47" s="509"/>
    </row>
    <row r="48" spans="1:13" ht="9.75" hidden="1" customHeight="1">
      <c r="A48" s="396"/>
      <c r="B48" s="65"/>
      <c r="C48" s="431"/>
      <c r="D48" s="432"/>
      <c r="E48" s="431"/>
      <c r="F48" s="432"/>
      <c r="G48" s="431"/>
      <c r="I48" s="426"/>
      <c r="J48" s="509"/>
      <c r="K48" s="509"/>
      <c r="L48" s="509"/>
      <c r="M48" s="509"/>
    </row>
    <row r="49" spans="1:13" ht="9.75" hidden="1" customHeight="1">
      <c r="A49" s="396"/>
      <c r="B49" s="65" t="s">
        <v>267</v>
      </c>
      <c r="C49" s="431"/>
      <c r="D49" s="432"/>
      <c r="E49" s="431"/>
      <c r="F49" s="432"/>
      <c r="G49" s="431"/>
      <c r="I49" s="426"/>
      <c r="J49" s="509"/>
      <c r="K49" s="509"/>
      <c r="L49" s="509"/>
      <c r="M49" s="509"/>
    </row>
    <row r="50" spans="1:13" ht="9.75" hidden="1" customHeight="1">
      <c r="A50" s="396"/>
      <c r="B50" s="65" t="s">
        <v>133</v>
      </c>
      <c r="C50" s="473"/>
      <c r="D50" s="432"/>
      <c r="E50" s="431"/>
      <c r="F50" s="432"/>
      <c r="G50" s="431"/>
      <c r="I50" s="426"/>
      <c r="J50" s="509"/>
      <c r="K50" s="509"/>
      <c r="L50" s="509"/>
      <c r="M50" s="509"/>
    </row>
    <row r="51" spans="1:13">
      <c r="A51" s="396"/>
      <c r="B51" s="65" t="s">
        <v>268</v>
      </c>
      <c r="C51" s="429">
        <v>0</v>
      </c>
      <c r="D51" s="430">
        <v>0</v>
      </c>
      <c r="E51" s="431">
        <v>-51.48766142118302</v>
      </c>
      <c r="F51" s="432">
        <v>-29233.837007698323</v>
      </c>
      <c r="G51" s="431">
        <v>-0.37012365500004307</v>
      </c>
      <c r="I51" s="426"/>
      <c r="J51" s="509"/>
      <c r="K51" s="509"/>
      <c r="L51" s="509"/>
      <c r="M51" s="603"/>
    </row>
    <row r="52" spans="1:13" hidden="1">
      <c r="A52" s="396"/>
      <c r="B52" s="65"/>
      <c r="C52" s="431"/>
      <c r="D52" s="432"/>
      <c r="E52" s="431"/>
      <c r="F52" s="432"/>
      <c r="G52" s="431"/>
      <c r="I52" s="426"/>
      <c r="J52" s="509"/>
      <c r="K52" s="509"/>
      <c r="L52" s="509"/>
      <c r="M52" s="509"/>
    </row>
    <row r="53" spans="1:13">
      <c r="A53" s="396"/>
      <c r="B53" s="65" t="s">
        <v>330</v>
      </c>
      <c r="C53" s="429">
        <v>0</v>
      </c>
      <c r="D53" s="430">
        <v>0</v>
      </c>
      <c r="E53" s="429">
        <v>0</v>
      </c>
      <c r="F53" s="430">
        <v>-17</v>
      </c>
      <c r="G53" s="429">
        <v>0</v>
      </c>
      <c r="I53" s="426"/>
      <c r="J53" s="509"/>
      <c r="K53" s="509"/>
      <c r="L53" s="509"/>
      <c r="M53" s="509"/>
    </row>
    <row r="54" spans="1:13" ht="11.25" customHeight="1">
      <c r="A54" s="396"/>
      <c r="B54" s="63" t="s">
        <v>116</v>
      </c>
      <c r="C54" s="429">
        <v>0</v>
      </c>
      <c r="D54" s="430">
        <v>0</v>
      </c>
      <c r="E54" s="431">
        <v>20039</v>
      </c>
      <c r="F54" s="430">
        <v>0</v>
      </c>
      <c r="G54" s="429">
        <v>0</v>
      </c>
      <c r="I54" s="426"/>
      <c r="J54" s="509"/>
      <c r="K54" s="509"/>
      <c r="L54" s="509"/>
      <c r="M54" s="509"/>
    </row>
    <row r="55" spans="1:13" ht="11.25" customHeight="1">
      <c r="A55" s="396"/>
      <c r="B55" s="63" t="s">
        <v>67</v>
      </c>
      <c r="C55" s="429">
        <v>401.06620752592607</v>
      </c>
      <c r="D55" s="430">
        <v>392.03663445458119</v>
      </c>
      <c r="E55" s="431">
        <v>374.52812798675677</v>
      </c>
      <c r="F55" s="430">
        <v>216.95287383738605</v>
      </c>
      <c r="G55" s="429">
        <v>299.45433773108243</v>
      </c>
      <c r="I55" s="426"/>
      <c r="J55" s="509"/>
      <c r="K55" s="509"/>
      <c r="L55" s="509"/>
      <c r="M55" s="509"/>
    </row>
    <row r="56" spans="1:13" ht="11.25" customHeight="1">
      <c r="A56" s="396"/>
      <c r="B56" s="63" t="s">
        <v>340</v>
      </c>
      <c r="C56" s="429">
        <v>8</v>
      </c>
      <c r="D56" s="430">
        <v>0</v>
      </c>
      <c r="E56" s="429">
        <v>0</v>
      </c>
      <c r="F56" s="430">
        <v>0</v>
      </c>
      <c r="G56" s="429">
        <v>0</v>
      </c>
      <c r="I56" s="426"/>
      <c r="J56" s="509"/>
      <c r="K56" s="509"/>
      <c r="L56" s="509"/>
      <c r="M56" s="510"/>
    </row>
    <row r="57" spans="1:13" ht="12" customHeight="1">
      <c r="A57" s="396"/>
      <c r="B57" s="63"/>
      <c r="C57" s="429"/>
      <c r="D57" s="430"/>
      <c r="E57" s="431"/>
      <c r="F57" s="430"/>
      <c r="G57" s="429"/>
      <c r="I57" s="426"/>
      <c r="J57" s="509"/>
      <c r="K57" s="509"/>
      <c r="L57" s="509"/>
      <c r="M57" s="510"/>
    </row>
    <row r="58" spans="1:13" s="413" customFormat="1">
      <c r="A58" s="396"/>
      <c r="B58" s="69" t="s">
        <v>225</v>
      </c>
      <c r="C58" s="433">
        <v>-141570</v>
      </c>
      <c r="D58" s="434">
        <v>-20028</v>
      </c>
      <c r="E58" s="433">
        <v>-180868</v>
      </c>
      <c r="F58" s="434">
        <v>-32619</v>
      </c>
      <c r="G58" s="433">
        <v>-6146</v>
      </c>
      <c r="I58" s="426"/>
      <c r="J58" s="509"/>
      <c r="K58" s="509"/>
      <c r="L58" s="509"/>
      <c r="M58" s="509"/>
    </row>
    <row r="59" spans="1:13" ht="5.0999999999999996" customHeight="1">
      <c r="A59" s="396"/>
      <c r="B59" s="63"/>
      <c r="C59" s="427"/>
      <c r="D59" s="428"/>
      <c r="E59" s="427"/>
      <c r="F59" s="428"/>
      <c r="G59" s="427"/>
      <c r="I59" s="426"/>
      <c r="J59" s="509"/>
      <c r="K59" s="509"/>
      <c r="L59" s="509"/>
      <c r="M59" s="510"/>
    </row>
    <row r="60" spans="1:13" s="413" customFormat="1">
      <c r="A60" s="396"/>
      <c r="B60" s="67" t="s">
        <v>51</v>
      </c>
      <c r="C60" s="433"/>
      <c r="D60" s="434"/>
      <c r="E60" s="433"/>
      <c r="F60" s="434"/>
      <c r="G60" s="433"/>
      <c r="I60" s="426"/>
      <c r="J60" s="509"/>
      <c r="K60" s="509"/>
      <c r="L60" s="509"/>
      <c r="M60" s="509"/>
    </row>
    <row r="61" spans="1:13" ht="5.0999999999999996" customHeight="1">
      <c r="A61" s="396"/>
      <c r="B61" s="63"/>
      <c r="C61" s="427"/>
      <c r="D61" s="428"/>
      <c r="E61" s="427"/>
      <c r="F61" s="428"/>
      <c r="G61" s="427"/>
      <c r="I61" s="426"/>
      <c r="J61" s="509"/>
      <c r="K61" s="509"/>
      <c r="L61" s="509"/>
      <c r="M61" s="510"/>
    </row>
    <row r="62" spans="1:13">
      <c r="A62" s="396"/>
      <c r="B62" s="66" t="s">
        <v>326</v>
      </c>
      <c r="C62" s="429">
        <v>-60114.971891604975</v>
      </c>
      <c r="D62" s="430">
        <v>-61420.981096695556</v>
      </c>
      <c r="E62" s="429">
        <v>56669.694353489947</v>
      </c>
      <c r="F62" s="430">
        <v>-58709.945806964985</v>
      </c>
      <c r="G62" s="429">
        <v>-76170.421984234214</v>
      </c>
      <c r="I62" s="426"/>
      <c r="J62" s="509"/>
      <c r="K62" s="509"/>
      <c r="L62" s="509"/>
      <c r="M62" s="509"/>
    </row>
    <row r="63" spans="1:13">
      <c r="A63" s="396"/>
      <c r="B63" s="66" t="s">
        <v>327</v>
      </c>
      <c r="C63" s="429">
        <v>52487.573828348817</v>
      </c>
      <c r="D63" s="430">
        <v>4096.5075497721946</v>
      </c>
      <c r="E63" s="429">
        <v>-11879.408812888782</v>
      </c>
      <c r="F63" s="430">
        <v>5171.6944017487767</v>
      </c>
      <c r="G63" s="429">
        <v>-6490.4046742499995</v>
      </c>
      <c r="I63" s="426"/>
      <c r="J63" s="509"/>
      <c r="K63" s="509"/>
      <c r="L63" s="509"/>
      <c r="M63" s="509"/>
    </row>
    <row r="64" spans="1:13">
      <c r="A64" s="396"/>
      <c r="B64" s="469" t="s">
        <v>325</v>
      </c>
      <c r="C64" s="429">
        <v>-16243.946354852509</v>
      </c>
      <c r="D64" s="430">
        <v>-17623.040636960395</v>
      </c>
      <c r="E64" s="429">
        <v>-19273.126109424637</v>
      </c>
      <c r="F64" s="430">
        <v>-19675.990718187262</v>
      </c>
      <c r="G64" s="429">
        <v>-11388.516055734412</v>
      </c>
      <c r="I64" s="426"/>
      <c r="J64" s="509"/>
      <c r="K64" s="509"/>
      <c r="L64" s="509"/>
      <c r="M64" s="509"/>
    </row>
    <row r="65" spans="1:13" ht="3" hidden="1" customHeight="1">
      <c r="A65" s="396"/>
      <c r="B65" s="469"/>
      <c r="C65" s="429"/>
      <c r="D65" s="430"/>
      <c r="E65" s="429"/>
      <c r="F65" s="430"/>
      <c r="G65" s="429"/>
      <c r="H65" s="440"/>
      <c r="I65" s="426"/>
      <c r="J65" s="509"/>
      <c r="K65" s="509"/>
      <c r="L65" s="509"/>
      <c r="M65" s="509"/>
    </row>
    <row r="66" spans="1:13">
      <c r="A66" s="396"/>
      <c r="B66" s="66" t="s">
        <v>269</v>
      </c>
      <c r="C66" s="431">
        <v>-205.009635</v>
      </c>
      <c r="D66" s="430">
        <v>0</v>
      </c>
      <c r="E66" s="429">
        <v>2.4980018054066022E-16</v>
      </c>
      <c r="F66" s="430">
        <v>-1109.7839452400001</v>
      </c>
      <c r="G66" s="429">
        <v>7.2425499999999996</v>
      </c>
      <c r="I66" s="426"/>
      <c r="J66" s="509"/>
      <c r="K66" s="509"/>
      <c r="L66" s="509"/>
      <c r="M66" s="509"/>
    </row>
    <row r="67" spans="1:13" hidden="1">
      <c r="A67" s="396"/>
      <c r="B67" s="63"/>
      <c r="C67" s="431"/>
      <c r="D67" s="432"/>
      <c r="E67" s="431"/>
      <c r="F67" s="432"/>
      <c r="G67" s="431"/>
      <c r="I67" s="426"/>
      <c r="J67" s="509"/>
      <c r="K67" s="509"/>
      <c r="L67" s="509"/>
      <c r="M67" s="509"/>
    </row>
    <row r="68" spans="1:13" hidden="1">
      <c r="A68" s="396"/>
      <c r="B68" s="66"/>
      <c r="C68" s="431"/>
      <c r="D68" s="432"/>
      <c r="E68" s="431"/>
      <c r="F68" s="432"/>
      <c r="G68" s="431"/>
      <c r="I68" s="426"/>
      <c r="J68" s="509"/>
      <c r="K68" s="509"/>
      <c r="L68" s="509"/>
      <c r="M68" s="509"/>
    </row>
    <row r="69" spans="1:13" hidden="1" outlineLevel="1">
      <c r="A69" s="396"/>
      <c r="B69" s="66"/>
      <c r="C69" s="431"/>
      <c r="D69" s="432"/>
      <c r="E69" s="431"/>
      <c r="F69" s="432"/>
      <c r="G69" s="431"/>
      <c r="I69" s="426"/>
      <c r="J69" s="509"/>
      <c r="K69" s="509"/>
      <c r="L69" s="509"/>
      <c r="M69" s="509"/>
    </row>
    <row r="70" spans="1:13" collapsed="1">
      <c r="A70" s="396"/>
      <c r="B70" s="66" t="s">
        <v>196</v>
      </c>
      <c r="C70" s="429">
        <v>-11120.170855944471</v>
      </c>
      <c r="D70" s="430">
        <v>-18727.389537107389</v>
      </c>
      <c r="E70" s="429">
        <v>-12054.482241150596</v>
      </c>
      <c r="F70" s="430">
        <v>-15878.646077351579</v>
      </c>
      <c r="G70" s="429">
        <v>-22026.058246054752</v>
      </c>
      <c r="I70" s="426"/>
      <c r="J70" s="509"/>
      <c r="K70" s="509"/>
      <c r="L70" s="509"/>
      <c r="M70" s="509"/>
    </row>
    <row r="71" spans="1:13">
      <c r="A71" s="396"/>
      <c r="B71" s="66" t="s">
        <v>136</v>
      </c>
      <c r="C71" s="429">
        <v>-3783.0824552586482</v>
      </c>
      <c r="D71" s="430">
        <v>-2998.295796049747</v>
      </c>
      <c r="E71" s="429">
        <v>0.25566340448676783</v>
      </c>
      <c r="F71" s="430">
        <v>-4115.2215991912472</v>
      </c>
      <c r="G71" s="429">
        <v>-17113.472383108674</v>
      </c>
      <c r="I71" s="426"/>
      <c r="J71" s="509"/>
      <c r="K71" s="509"/>
      <c r="L71" s="509"/>
      <c r="M71" s="509"/>
    </row>
    <row r="72" spans="1:13">
      <c r="A72" s="396"/>
      <c r="B72" s="469" t="s">
        <v>321</v>
      </c>
      <c r="C72" s="429">
        <v>0</v>
      </c>
      <c r="D72" s="430">
        <v>0</v>
      </c>
      <c r="E72" s="431">
        <v>36048.398856690001</v>
      </c>
      <c r="F72" s="430">
        <v>0</v>
      </c>
      <c r="G72" s="429">
        <v>0</v>
      </c>
      <c r="I72" s="426"/>
      <c r="J72" s="509"/>
      <c r="K72" s="509"/>
      <c r="L72" s="509"/>
      <c r="M72" s="509"/>
    </row>
    <row r="73" spans="1:13" hidden="1" outlineLevel="1">
      <c r="A73" s="396"/>
      <c r="B73" s="65" t="s">
        <v>137</v>
      </c>
      <c r="C73" s="431">
        <v>27673.322343546923</v>
      </c>
      <c r="D73" s="432">
        <v>0</v>
      </c>
      <c r="E73" s="431">
        <v>0</v>
      </c>
      <c r="F73" s="432">
        <v>0</v>
      </c>
      <c r="G73" s="429">
        <v>0</v>
      </c>
      <c r="I73" s="426"/>
      <c r="J73" s="509"/>
      <c r="K73" s="509"/>
      <c r="L73" s="509"/>
      <c r="M73" s="509"/>
    </row>
    <row r="74" spans="1:13" collapsed="1">
      <c r="A74" s="396"/>
      <c r="B74" s="65" t="s">
        <v>322</v>
      </c>
      <c r="C74" s="431">
        <v>-569.78054408011383</v>
      </c>
      <c r="D74" s="432">
        <v>1123.8935674393058</v>
      </c>
      <c r="E74" s="431">
        <v>-29.081506270844159</v>
      </c>
      <c r="F74" s="432">
        <v>-192.37715697999519</v>
      </c>
      <c r="G74" s="429">
        <v>0</v>
      </c>
      <c r="I74" s="426"/>
      <c r="J74" s="509"/>
      <c r="K74" s="509"/>
      <c r="L74" s="509"/>
      <c r="M74" s="509"/>
    </row>
    <row r="75" spans="1:13" ht="11.25" customHeight="1">
      <c r="A75" s="396"/>
      <c r="B75" s="65" t="s">
        <v>324</v>
      </c>
      <c r="C75" s="431">
        <v>-39.939909898836959</v>
      </c>
      <c r="D75" s="432">
        <v>-913</v>
      </c>
      <c r="E75" s="431">
        <v>-9997.6468555277825</v>
      </c>
      <c r="F75" s="432">
        <v>-224.27577130826799</v>
      </c>
      <c r="G75" s="429">
        <v>0.14728982289809878</v>
      </c>
      <c r="I75" s="426"/>
      <c r="J75" s="509"/>
      <c r="K75" s="509"/>
      <c r="L75" s="509"/>
      <c r="M75" s="304"/>
    </row>
    <row r="76" spans="1:13" hidden="1">
      <c r="A76" s="396"/>
      <c r="B76" s="358"/>
      <c r="C76" s="431"/>
      <c r="D76" s="432"/>
      <c r="E76" s="431"/>
      <c r="F76" s="432"/>
      <c r="G76" s="429"/>
      <c r="I76" s="426"/>
      <c r="J76" s="509"/>
      <c r="K76" s="509"/>
      <c r="L76" s="509"/>
      <c r="M76" s="509"/>
    </row>
    <row r="77" spans="1:13" hidden="1">
      <c r="A77" s="396"/>
      <c r="B77" s="358"/>
      <c r="C77" s="431"/>
      <c r="D77" s="432"/>
      <c r="E77" s="431"/>
      <c r="F77" s="432"/>
      <c r="G77" s="429"/>
      <c r="I77" s="426"/>
      <c r="J77" s="509"/>
      <c r="K77" s="509"/>
      <c r="L77" s="509"/>
      <c r="M77" s="509"/>
    </row>
    <row r="78" spans="1:13">
      <c r="A78" s="396"/>
      <c r="B78" s="506" t="s">
        <v>332</v>
      </c>
      <c r="C78" s="431">
        <v>4000.0000000000005</v>
      </c>
      <c r="D78" s="430">
        <v>0</v>
      </c>
      <c r="E78" s="431">
        <v>7000</v>
      </c>
      <c r="F78" s="430">
        <v>0</v>
      </c>
      <c r="G78" s="429">
        <v>0</v>
      </c>
      <c r="I78" s="426"/>
      <c r="J78" s="509"/>
      <c r="K78" s="509"/>
      <c r="L78" s="509"/>
      <c r="M78" s="509"/>
    </row>
    <row r="79" spans="1:13">
      <c r="A79" s="396"/>
      <c r="B79" s="358" t="s">
        <v>331</v>
      </c>
      <c r="C79" s="429">
        <v>0</v>
      </c>
      <c r="D79" s="430">
        <v>0</v>
      </c>
      <c r="E79" s="429">
        <v>0</v>
      </c>
      <c r="F79" s="432">
        <v>-1.5386554224699989</v>
      </c>
      <c r="G79" s="429">
        <v>0</v>
      </c>
      <c r="I79" s="426"/>
      <c r="J79" s="509"/>
      <c r="K79" s="509"/>
      <c r="L79" s="509"/>
      <c r="M79" s="509"/>
    </row>
    <row r="80" spans="1:13" ht="5.0999999999999996" customHeight="1">
      <c r="A80" s="396"/>
      <c r="B80" s="63"/>
      <c r="C80" s="427"/>
      <c r="D80" s="428"/>
      <c r="E80" s="427"/>
      <c r="F80" s="428"/>
      <c r="G80" s="427"/>
      <c r="I80" s="426"/>
      <c r="J80" s="509"/>
      <c r="K80" s="509"/>
      <c r="L80" s="509"/>
      <c r="M80" s="509"/>
    </row>
    <row r="81" spans="1:13" s="413" customFormat="1">
      <c r="A81" s="396"/>
      <c r="B81" s="69" t="s">
        <v>214</v>
      </c>
      <c r="C81" s="433">
        <v>-7917</v>
      </c>
      <c r="D81" s="434">
        <v>-96461</v>
      </c>
      <c r="E81" s="433">
        <v>46485</v>
      </c>
      <c r="F81" s="434">
        <v>-94736</v>
      </c>
      <c r="G81" s="433">
        <v>-133181</v>
      </c>
      <c r="I81" s="426"/>
      <c r="J81" s="509"/>
      <c r="K81" s="509"/>
      <c r="L81" s="509"/>
      <c r="M81" s="509"/>
    </row>
    <row r="82" spans="1:13" ht="5.0999999999999996" customHeight="1">
      <c r="A82" s="396"/>
      <c r="B82" s="63"/>
      <c r="C82" s="427"/>
      <c r="D82" s="428"/>
      <c r="E82" s="427"/>
      <c r="F82" s="428"/>
      <c r="G82" s="427"/>
      <c r="I82" s="426"/>
      <c r="J82" s="509"/>
      <c r="K82" s="509"/>
      <c r="L82" s="509"/>
      <c r="M82" s="509"/>
    </row>
    <row r="83" spans="1:13" ht="22.5">
      <c r="A83" s="396"/>
      <c r="B83" s="87" t="s">
        <v>253</v>
      </c>
      <c r="C83" s="433">
        <v>-22854</v>
      </c>
      <c r="D83" s="434">
        <v>5731</v>
      </c>
      <c r="E83" s="433">
        <v>-14415</v>
      </c>
      <c r="F83" s="434">
        <v>-4014</v>
      </c>
      <c r="G83" s="433">
        <v>-16825</v>
      </c>
      <c r="I83" s="426"/>
      <c r="J83" s="509"/>
      <c r="K83" s="509"/>
      <c r="L83" s="509"/>
      <c r="M83" s="509"/>
    </row>
    <row r="84" spans="1:13" s="435" customFormat="1">
      <c r="A84" s="396"/>
      <c r="B84" s="88" t="s">
        <v>215</v>
      </c>
      <c r="C84" s="429">
        <v>-211.19957309119832</v>
      </c>
      <c r="D84" s="430">
        <v>711.00090954427242</v>
      </c>
      <c r="E84" s="429">
        <v>550.07079065717562</v>
      </c>
      <c r="F84" s="430">
        <v>-1862.9544963073699</v>
      </c>
      <c r="G84" s="429">
        <v>-2295.16913044891</v>
      </c>
      <c r="I84" s="426"/>
      <c r="J84" s="509"/>
      <c r="K84" s="509"/>
      <c r="L84" s="509"/>
      <c r="M84" s="509"/>
    </row>
    <row r="85" spans="1:13" ht="7.5" customHeight="1">
      <c r="A85" s="396"/>
      <c r="B85" s="65"/>
      <c r="C85" s="429"/>
      <c r="D85" s="430"/>
      <c r="E85" s="429"/>
      <c r="F85" s="430"/>
      <c r="G85" s="429"/>
      <c r="I85" s="426"/>
      <c r="J85" s="509"/>
      <c r="K85" s="509"/>
      <c r="L85" s="509"/>
      <c r="M85" s="509"/>
    </row>
    <row r="86" spans="1:13">
      <c r="A86" s="396"/>
      <c r="B86" s="65" t="s">
        <v>216</v>
      </c>
      <c r="C86" s="429">
        <v>97071.941131542844</v>
      </c>
      <c r="D86" s="430">
        <v>90629.940221998564</v>
      </c>
      <c r="E86" s="429">
        <v>104496.86943134139</v>
      </c>
      <c r="F86" s="430">
        <v>110373.82392764876</v>
      </c>
      <c r="G86" s="429">
        <v>129493.99305809767</v>
      </c>
      <c r="I86" s="426"/>
      <c r="J86" s="509"/>
      <c r="K86" s="509"/>
      <c r="L86" s="509"/>
      <c r="M86" s="509"/>
    </row>
    <row r="87" spans="1:13" s="413" customFormat="1">
      <c r="A87" s="396"/>
      <c r="B87" s="305" t="s">
        <v>217</v>
      </c>
      <c r="C87" s="436">
        <v>74005.741558451642</v>
      </c>
      <c r="D87" s="437">
        <v>97071.941131542844</v>
      </c>
      <c r="E87" s="436">
        <v>90629.940221998564</v>
      </c>
      <c r="F87" s="437">
        <v>104496.86943134139</v>
      </c>
      <c r="G87" s="436">
        <v>110373.82392764876</v>
      </c>
      <c r="I87" s="426"/>
      <c r="J87" s="509"/>
      <c r="K87" s="509"/>
      <c r="L87" s="509"/>
      <c r="M87" s="509"/>
    </row>
    <row r="88" spans="1:13">
      <c r="D88" s="438"/>
      <c r="F88" s="439"/>
      <c r="G88" s="392"/>
      <c r="J88" s="510"/>
      <c r="K88" s="510"/>
      <c r="L88" s="510"/>
      <c r="M88" s="510"/>
    </row>
    <row r="89" spans="1:13">
      <c r="B89" s="539"/>
      <c r="C89" s="538"/>
      <c r="D89" s="538"/>
      <c r="E89" s="538"/>
      <c r="F89" s="538"/>
      <c r="G89" s="540"/>
      <c r="H89" s="540"/>
      <c r="J89" s="509"/>
      <c r="K89" s="509"/>
      <c r="L89" s="509"/>
      <c r="M89" s="509"/>
    </row>
    <row r="90" spans="1:13">
      <c r="B90" s="538"/>
      <c r="C90" s="541"/>
      <c r="D90" s="503"/>
      <c r="E90" s="541"/>
      <c r="F90" s="503"/>
      <c r="G90" s="541"/>
      <c r="H90" s="540"/>
      <c r="J90" s="509"/>
      <c r="K90" s="509"/>
      <c r="L90" s="509"/>
      <c r="M90" s="509"/>
    </row>
    <row r="91" spans="1:13">
      <c r="B91" s="538"/>
      <c r="C91" s="541"/>
      <c r="D91" s="503"/>
      <c r="E91" s="541"/>
      <c r="F91" s="503"/>
      <c r="G91" s="541"/>
      <c r="H91" s="540"/>
      <c r="J91" s="509"/>
      <c r="K91" s="509"/>
      <c r="L91" s="509"/>
      <c r="M91" s="509"/>
    </row>
    <row r="92" spans="1:13">
      <c r="B92" s="538"/>
      <c r="C92" s="541"/>
      <c r="D92" s="503"/>
      <c r="E92" s="541"/>
      <c r="F92" s="503"/>
      <c r="G92" s="541"/>
      <c r="H92" s="540"/>
      <c r="J92" s="509"/>
      <c r="K92" s="509"/>
      <c r="L92" s="509"/>
      <c r="M92" s="509"/>
    </row>
    <row r="93" spans="1:13">
      <c r="B93" s="542"/>
      <c r="C93" s="496"/>
      <c r="D93" s="543"/>
      <c r="E93" s="496"/>
      <c r="F93" s="543"/>
      <c r="G93" s="496"/>
      <c r="H93" s="540"/>
      <c r="J93" s="509"/>
      <c r="K93" s="509"/>
      <c r="L93" s="509"/>
      <c r="M93" s="509"/>
    </row>
    <row r="94" spans="1:13">
      <c r="D94" s="438"/>
      <c r="F94" s="439"/>
      <c r="G94" s="392"/>
    </row>
    <row r="95" spans="1:13">
      <c r="C95" s="324"/>
      <c r="D95" s="325"/>
      <c r="E95" s="324"/>
      <c r="F95" s="325"/>
      <c r="G95" s="324"/>
    </row>
    <row r="96" spans="1:13">
      <c r="C96" s="324"/>
      <c r="D96" s="325"/>
      <c r="E96" s="324"/>
      <c r="F96" s="325"/>
      <c r="G96" s="324"/>
    </row>
    <row r="97" spans="3:7">
      <c r="C97" s="324"/>
      <c r="D97" s="325"/>
      <c r="E97" s="324"/>
      <c r="F97" s="325"/>
      <c r="G97" s="324"/>
    </row>
    <row r="98" spans="3:7">
      <c r="C98" s="324"/>
      <c r="D98" s="324"/>
      <c r="E98" s="324"/>
      <c r="F98" s="324"/>
      <c r="G98" s="324"/>
    </row>
    <row r="99" spans="3:7">
      <c r="C99" s="324"/>
      <c r="D99" s="325"/>
      <c r="E99" s="324"/>
      <c r="F99" s="325"/>
      <c r="G99" s="324"/>
    </row>
    <row r="142" spans="3:7">
      <c r="C142" s="451"/>
      <c r="D142" s="451"/>
      <c r="E142" s="451"/>
      <c r="F142" s="452"/>
      <c r="G142" s="452"/>
    </row>
    <row r="168" spans="3:7">
      <c r="C168" s="459"/>
      <c r="D168" s="459"/>
      <c r="E168" s="459"/>
      <c r="F168" s="460"/>
      <c r="G168" s="460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93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Normal="100" zoomScaleSheetLayoutView="100" workbookViewId="0"/>
  </sheetViews>
  <sheetFormatPr defaultRowHeight="11.25"/>
  <cols>
    <col min="1" max="1" width="7.140625" style="10" customWidth="1"/>
    <col min="2" max="2" width="36.42578125" style="2" customWidth="1"/>
    <col min="3" max="7" width="10.28515625" style="2" customWidth="1"/>
    <col min="8" max="8" width="2" style="2" customWidth="1"/>
    <col min="9" max="9" width="9.140625" style="2"/>
    <col min="10" max="13" width="11.140625" style="2" bestFit="1" customWidth="1"/>
    <col min="14" max="16384" width="9.140625" style="2"/>
  </cols>
  <sheetData>
    <row r="1" spans="1:14">
      <c r="A1" s="264" t="s">
        <v>13</v>
      </c>
    </row>
    <row r="3" spans="1:14" ht="12.6" customHeight="1">
      <c r="A3" s="260">
        <v>4</v>
      </c>
      <c r="B3" s="1" t="s">
        <v>149</v>
      </c>
      <c r="C3" s="1"/>
      <c r="D3" s="1"/>
      <c r="E3" s="1"/>
      <c r="F3" s="1"/>
      <c r="G3" s="1"/>
    </row>
    <row r="4" spans="1:14" ht="12.6" customHeight="1">
      <c r="A4" s="20"/>
      <c r="B4" s="40"/>
      <c r="C4" s="40"/>
      <c r="D4" s="40"/>
      <c r="E4" s="40"/>
      <c r="F4" s="40"/>
      <c r="G4" s="3" t="str">
        <f>'Trends file-1'!$G$6</f>
        <v>Amount in Rs Mn, except ratios</v>
      </c>
      <c r="H4" s="40"/>
      <c r="I4" s="40"/>
    </row>
    <row r="5" spans="1:14" ht="12.6" customHeight="1">
      <c r="A5" s="20"/>
      <c r="B5" s="569" t="s">
        <v>0</v>
      </c>
      <c r="C5" s="572" t="s">
        <v>1</v>
      </c>
      <c r="D5" s="573"/>
      <c r="E5" s="573"/>
      <c r="F5" s="573"/>
      <c r="G5" s="573"/>
    </row>
    <row r="6" spans="1:14" ht="24.95" customHeight="1">
      <c r="A6" s="20"/>
      <c r="B6" s="569"/>
      <c r="C6" s="201">
        <f>'Trends file-1'!C8</f>
        <v>44469</v>
      </c>
      <c r="D6" s="201">
        <f>'Trends file-1'!D8</f>
        <v>44377</v>
      </c>
      <c r="E6" s="201">
        <f>'Trends file-1'!E8</f>
        <v>44286</v>
      </c>
      <c r="F6" s="201">
        <f>'Trends file-1'!F8</f>
        <v>44196</v>
      </c>
      <c r="G6" s="201">
        <f>'Trends file-1'!G8</f>
        <v>44104</v>
      </c>
      <c r="I6" s="42"/>
      <c r="J6" s="42"/>
    </row>
    <row r="7" spans="1:14" ht="12.6" customHeight="1">
      <c r="A7" s="269"/>
      <c r="B7" s="51" t="s">
        <v>4</v>
      </c>
      <c r="C7" s="173">
        <v>283263.50166036584</v>
      </c>
      <c r="D7" s="245">
        <v>268536.23454978399</v>
      </c>
      <c r="E7" s="173">
        <v>257472.99999999994</v>
      </c>
      <c r="F7" s="245">
        <v>265177.93463803391</v>
      </c>
      <c r="G7" s="173">
        <v>250603.7500084741</v>
      </c>
      <c r="I7" s="85"/>
      <c r="J7" s="513"/>
      <c r="K7" s="513"/>
      <c r="L7" s="513"/>
      <c r="M7" s="513"/>
    </row>
    <row r="8" spans="1:14" ht="12.6" customHeight="1">
      <c r="A8" s="269"/>
      <c r="B8" s="507" t="s">
        <v>333</v>
      </c>
      <c r="C8" s="142">
        <v>283263.50166036584</v>
      </c>
      <c r="D8" s="162">
        <v>268536.23454978399</v>
      </c>
      <c r="E8" s="142">
        <v>257472.99999999994</v>
      </c>
      <c r="F8" s="162">
        <v>252485.21635445082</v>
      </c>
      <c r="G8" s="142">
        <v>238522.03317239939</v>
      </c>
      <c r="I8" s="85"/>
      <c r="J8" s="513"/>
      <c r="K8" s="513"/>
      <c r="L8" s="513"/>
      <c r="M8" s="513"/>
    </row>
    <row r="9" spans="1:14" ht="12.6" customHeight="1">
      <c r="A9" s="269"/>
      <c r="B9" s="52" t="s">
        <v>64</v>
      </c>
      <c r="C9" s="142">
        <v>140177.10667183279</v>
      </c>
      <c r="D9" s="162">
        <v>131894.364663941</v>
      </c>
      <c r="E9" s="142">
        <v>125830.99999999994</v>
      </c>
      <c r="F9" s="162">
        <v>121777.18285955691</v>
      </c>
      <c r="G9" s="142">
        <v>112593.25666681012</v>
      </c>
      <c r="I9" s="85"/>
      <c r="J9" s="523"/>
      <c r="K9" s="523"/>
      <c r="L9" s="523"/>
      <c r="M9" s="523"/>
      <c r="N9" s="85"/>
    </row>
    <row r="10" spans="1:14" s="31" customFormat="1">
      <c r="A10" s="269"/>
      <c r="B10" s="98" t="s">
        <v>65</v>
      </c>
      <c r="C10" s="174">
        <v>0.49486469612278444</v>
      </c>
      <c r="D10" s="246">
        <v>0.4911604010723889</v>
      </c>
      <c r="E10" s="174">
        <v>0.48871532160653725</v>
      </c>
      <c r="F10" s="246">
        <v>0.4592281896522874</v>
      </c>
      <c r="G10" s="174">
        <v>0.44928799614132992</v>
      </c>
      <c r="I10" s="85"/>
      <c r="J10" s="523"/>
      <c r="K10" s="523"/>
      <c r="L10" s="523"/>
      <c r="M10" s="523"/>
    </row>
    <row r="11" spans="1:14">
      <c r="A11" s="269"/>
      <c r="B11" s="52" t="s">
        <v>15</v>
      </c>
      <c r="C11" s="142">
        <v>57563.989465593826</v>
      </c>
      <c r="D11" s="162">
        <v>54370.635682172957</v>
      </c>
      <c r="E11" s="142">
        <v>50479.999999999942</v>
      </c>
      <c r="F11" s="162">
        <v>46651.620000666881</v>
      </c>
      <c r="G11" s="142">
        <v>39583.93950574116</v>
      </c>
      <c r="I11" s="85"/>
      <c r="J11" s="523"/>
      <c r="K11" s="523"/>
      <c r="L11" s="523"/>
      <c r="M11" s="523"/>
    </row>
    <row r="12" spans="1:14">
      <c r="A12" s="269"/>
      <c r="B12" s="52" t="s">
        <v>9</v>
      </c>
      <c r="C12" s="142">
        <v>40444.965645988996</v>
      </c>
      <c r="D12" s="162">
        <v>40818.105372459999</v>
      </c>
      <c r="E12" s="142">
        <v>38586</v>
      </c>
      <c r="F12" s="162">
        <v>40273.258116062003</v>
      </c>
      <c r="G12" s="142">
        <v>37862.816080084995</v>
      </c>
      <c r="I12" s="85"/>
      <c r="J12" s="523"/>
      <c r="K12" s="523"/>
      <c r="L12" s="523"/>
      <c r="M12" s="523"/>
    </row>
    <row r="13" spans="1:14">
      <c r="A13" s="269"/>
      <c r="B13" s="51" t="s">
        <v>117</v>
      </c>
      <c r="C13" s="142">
        <v>5988.2470952000012</v>
      </c>
      <c r="D13" s="162">
        <v>4946.63135117</v>
      </c>
      <c r="E13" s="142">
        <v>5274</v>
      </c>
      <c r="F13" s="162">
        <v>-357.21206824199908</v>
      </c>
      <c r="G13" s="142">
        <v>286.09756397899946</v>
      </c>
      <c r="I13" s="85"/>
      <c r="J13" s="523"/>
      <c r="K13" s="523"/>
      <c r="L13" s="523"/>
      <c r="M13" s="523"/>
    </row>
    <row r="14" spans="1:14">
      <c r="A14" s="269"/>
      <c r="B14" s="51" t="s">
        <v>118</v>
      </c>
      <c r="C14" s="142">
        <v>23068.423953804824</v>
      </c>
      <c r="D14" s="162">
        <v>17454.315635882966</v>
      </c>
      <c r="E14" s="142">
        <v>15806.999999999942</v>
      </c>
      <c r="F14" s="162">
        <v>5917.8270653628788</v>
      </c>
      <c r="G14" s="142">
        <v>1243.7045096351576</v>
      </c>
      <c r="I14" s="85"/>
      <c r="J14" s="523"/>
      <c r="K14" s="523"/>
      <c r="L14" s="523"/>
      <c r="M14" s="523"/>
    </row>
    <row r="15" spans="1:14">
      <c r="A15" s="269"/>
      <c r="B15" s="51" t="s">
        <v>31</v>
      </c>
      <c r="C15" s="142">
        <v>8491.2632321580022</v>
      </c>
      <c r="D15" s="162">
        <v>8344.8932383560004</v>
      </c>
      <c r="E15" s="142">
        <v>6495.0000000000009</v>
      </c>
      <c r="F15" s="162">
        <v>4390.8210463359965</v>
      </c>
      <c r="G15" s="142">
        <v>4346.928968915</v>
      </c>
      <c r="I15" s="85"/>
      <c r="J15" s="523"/>
      <c r="K15" s="523"/>
      <c r="L15" s="523"/>
      <c r="M15" s="523"/>
    </row>
    <row r="16" spans="1:14">
      <c r="A16" s="269"/>
      <c r="B16" s="376" t="s">
        <v>254</v>
      </c>
      <c r="C16" s="142">
        <v>14577.160721646822</v>
      </c>
      <c r="D16" s="162">
        <v>9109.4223975269651</v>
      </c>
      <c r="E16" s="142">
        <v>9311.9999999999418</v>
      </c>
      <c r="F16" s="162">
        <v>1527.0060190268823</v>
      </c>
      <c r="G16" s="142">
        <v>-3103.2244592798424</v>
      </c>
      <c r="I16" s="85"/>
      <c r="J16" s="523"/>
      <c r="K16" s="523"/>
      <c r="L16" s="523"/>
      <c r="M16" s="523"/>
    </row>
    <row r="17" spans="1:13">
      <c r="A17" s="269"/>
      <c r="B17" s="377" t="s">
        <v>255</v>
      </c>
      <c r="C17" s="142">
        <v>8640.4019432610003</v>
      </c>
      <c r="D17" s="162">
        <v>6445.0325545399992</v>
      </c>
      <c r="E17" s="142">
        <v>6090</v>
      </c>
      <c r="F17" s="162">
        <v>4509.2248277664185</v>
      </c>
      <c r="G17" s="142">
        <v>4340.5288964959982</v>
      </c>
      <c r="I17" s="85"/>
      <c r="J17" s="523"/>
      <c r="K17" s="523"/>
      <c r="L17" s="523"/>
      <c r="M17" s="523"/>
    </row>
    <row r="18" spans="1:13">
      <c r="A18" s="269"/>
      <c r="B18" s="377" t="s">
        <v>256</v>
      </c>
      <c r="C18" s="142">
        <v>5936.7587783858216</v>
      </c>
      <c r="D18" s="162">
        <v>2664.389842986966</v>
      </c>
      <c r="E18" s="142">
        <v>3221.9999999999418</v>
      </c>
      <c r="F18" s="162">
        <v>-2982.2188087395361</v>
      </c>
      <c r="G18" s="142">
        <v>-7443.7533557758406</v>
      </c>
      <c r="I18" s="85"/>
      <c r="J18" s="523"/>
      <c r="K18" s="523"/>
      <c r="L18" s="523"/>
      <c r="M18" s="523"/>
    </row>
    <row r="19" spans="1:13">
      <c r="A19" s="269"/>
      <c r="B19" s="376" t="s">
        <v>257</v>
      </c>
      <c r="C19" s="142">
        <v>-5403.3448520000002</v>
      </c>
      <c r="D19" s="162">
        <v>-305.41519933000001</v>
      </c>
      <c r="E19" s="142">
        <v>-4235</v>
      </c>
      <c r="F19" s="162">
        <v>-50070.861859038487</v>
      </c>
      <c r="G19" s="142">
        <v>493</v>
      </c>
      <c r="I19" s="85"/>
      <c r="J19" s="523"/>
      <c r="K19" s="523"/>
      <c r="L19" s="523"/>
      <c r="M19" s="523"/>
    </row>
    <row r="20" spans="1:13">
      <c r="A20" s="269"/>
      <c r="B20" s="376" t="s">
        <v>312</v>
      </c>
      <c r="C20" s="142">
        <v>0</v>
      </c>
      <c r="D20" s="162">
        <v>0</v>
      </c>
      <c r="E20" s="142">
        <v>-1564</v>
      </c>
      <c r="F20" s="162">
        <v>39850.987380470491</v>
      </c>
      <c r="G20" s="142">
        <v>-211.46501228700322</v>
      </c>
      <c r="I20" s="85"/>
      <c r="J20" s="523"/>
      <c r="K20" s="523"/>
      <c r="L20" s="523"/>
      <c r="M20" s="523"/>
    </row>
    <row r="21" spans="1:13" ht="12" customHeight="1">
      <c r="A21" s="269"/>
      <c r="B21" s="378" t="s">
        <v>258</v>
      </c>
      <c r="C21" s="141">
        <v>19980.50557364682</v>
      </c>
      <c r="D21" s="230">
        <v>9414.3375968569653</v>
      </c>
      <c r="E21" s="141">
        <v>15110.499999999942</v>
      </c>
      <c r="F21" s="230">
        <v>11746.880497594881</v>
      </c>
      <c r="G21" s="141">
        <v>-3384.759446992839</v>
      </c>
      <c r="I21" s="85"/>
      <c r="J21" s="523"/>
      <c r="K21" s="523"/>
      <c r="L21" s="523"/>
      <c r="M21" s="523"/>
    </row>
    <row r="22" spans="1:13" ht="12.6" customHeight="1">
      <c r="A22" s="269"/>
      <c r="B22" s="377" t="s">
        <v>255</v>
      </c>
      <c r="C22" s="142">
        <v>8640.4019432610003</v>
      </c>
      <c r="D22" s="162">
        <v>6579.3710542849994</v>
      </c>
      <c r="E22" s="142">
        <v>7518</v>
      </c>
      <c r="F22" s="162">
        <v>3212.1042386234185</v>
      </c>
      <c r="G22" s="142">
        <v>4247.1076678419977</v>
      </c>
      <c r="I22" s="85"/>
      <c r="J22" s="523"/>
      <c r="K22" s="523"/>
      <c r="L22" s="523"/>
      <c r="M22" s="523"/>
    </row>
    <row r="23" spans="1:13" s="1" customFormat="1">
      <c r="A23" s="269"/>
      <c r="B23" s="379" t="s">
        <v>119</v>
      </c>
      <c r="C23" s="141">
        <v>11340.453630385822</v>
      </c>
      <c r="D23" s="230">
        <v>2835.4665425719659</v>
      </c>
      <c r="E23" s="141">
        <v>7591.9999999999418</v>
      </c>
      <c r="F23" s="230">
        <v>8535.6762589714581</v>
      </c>
      <c r="G23" s="141">
        <v>-7631.8671148348367</v>
      </c>
      <c r="I23" s="85"/>
      <c r="J23" s="523"/>
      <c r="K23" s="523"/>
      <c r="L23" s="523"/>
      <c r="M23" s="523"/>
    </row>
    <row r="24" spans="1:13" s="1" customFormat="1">
      <c r="A24" s="269"/>
      <c r="B24" s="51" t="s">
        <v>60</v>
      </c>
      <c r="C24" s="142">
        <v>69722.473203227186</v>
      </c>
      <c r="D24" s="162">
        <v>65907.794806095539</v>
      </c>
      <c r="E24" s="142">
        <v>68464.59186200051</v>
      </c>
      <c r="F24" s="162">
        <v>68637.729823150279</v>
      </c>
      <c r="G24" s="142">
        <v>65833.433078929185</v>
      </c>
      <c r="I24" s="85"/>
      <c r="J24" s="523"/>
      <c r="K24" s="523"/>
      <c r="L24" s="523"/>
      <c r="M24" s="523"/>
    </row>
    <row r="25" spans="1:13" s="1" customFormat="1">
      <c r="A25" s="269"/>
      <c r="B25" s="51" t="s">
        <v>61</v>
      </c>
      <c r="C25" s="142">
        <v>70454.633468605607</v>
      </c>
      <c r="D25" s="162">
        <v>65986.569857845461</v>
      </c>
      <c r="E25" s="142">
        <v>57366.408137999431</v>
      </c>
      <c r="F25" s="162">
        <v>53139.45303640663</v>
      </c>
      <c r="G25" s="142">
        <v>46759.823587880936</v>
      </c>
      <c r="I25" s="85"/>
      <c r="J25" s="523"/>
      <c r="K25" s="523"/>
      <c r="L25" s="523"/>
      <c r="M25" s="523"/>
    </row>
    <row r="26" spans="1:13">
      <c r="A26" s="269"/>
      <c r="B26" s="95" t="s">
        <v>69</v>
      </c>
      <c r="C26" s="175">
        <v>4142438.5943676643</v>
      </c>
      <c r="D26" s="247">
        <v>4061359.9828637796</v>
      </c>
      <c r="E26" s="175">
        <v>3884792.3512980668</v>
      </c>
      <c r="F26" s="247">
        <v>3785067.044968335</v>
      </c>
      <c r="G26" s="175">
        <v>3511108.6130165188</v>
      </c>
      <c r="J26" s="523"/>
      <c r="K26" s="523"/>
      <c r="L26" s="523"/>
      <c r="M26" s="523"/>
    </row>
    <row r="27" spans="1:13" s="31" customFormat="1" ht="21.75" customHeight="1">
      <c r="A27" s="33"/>
      <c r="B27" s="582" t="s">
        <v>337</v>
      </c>
      <c r="C27" s="582"/>
      <c r="D27" s="582"/>
      <c r="E27" s="582"/>
      <c r="F27" s="582"/>
      <c r="G27" s="582"/>
      <c r="J27" s="514"/>
      <c r="K27" s="514"/>
      <c r="L27" s="514"/>
      <c r="M27" s="514"/>
    </row>
    <row r="28" spans="1:13" ht="12.6" customHeight="1">
      <c r="A28" s="19"/>
      <c r="B28" s="262" t="s">
        <v>150</v>
      </c>
      <c r="C28" s="1"/>
      <c r="D28" s="1"/>
      <c r="E28" s="1"/>
      <c r="F28" s="1"/>
      <c r="G28" s="1"/>
      <c r="J28" s="513"/>
      <c r="K28" s="513"/>
      <c r="L28" s="513"/>
      <c r="M28" s="513"/>
    </row>
    <row r="29" spans="1:13" ht="12.6" customHeight="1">
      <c r="A29" s="19"/>
      <c r="B29" s="1"/>
      <c r="C29" s="1"/>
      <c r="D29" s="1"/>
      <c r="E29" s="1"/>
      <c r="F29" s="1"/>
      <c r="G29" s="1"/>
      <c r="J29" s="513"/>
      <c r="K29" s="513"/>
      <c r="L29" s="513"/>
      <c r="M29" s="513"/>
    </row>
    <row r="30" spans="1:13" ht="12.6" customHeight="1">
      <c r="A30" s="260">
        <v>4.0999999999999996</v>
      </c>
      <c r="B30" s="1" t="s">
        <v>151</v>
      </c>
      <c r="C30" s="1"/>
      <c r="D30" s="1"/>
      <c r="E30" s="1"/>
      <c r="F30" s="1"/>
      <c r="G30" s="1"/>
      <c r="J30" s="513"/>
      <c r="K30" s="513"/>
      <c r="L30" s="513"/>
      <c r="M30" s="513"/>
    </row>
    <row r="31" spans="1:13" ht="12.6" customHeight="1">
      <c r="A31" s="19"/>
      <c r="B31" s="1"/>
      <c r="C31" s="1"/>
      <c r="D31" s="1"/>
      <c r="E31" s="1"/>
      <c r="F31" s="1"/>
      <c r="G31" s="3" t="str">
        <f>'Trends file-1'!$G$6</f>
        <v>Amount in Rs Mn, except ratios</v>
      </c>
      <c r="J31" s="513"/>
      <c r="K31" s="513"/>
      <c r="L31" s="513"/>
      <c r="M31" s="513"/>
    </row>
    <row r="32" spans="1:13" ht="12.6" customHeight="1">
      <c r="A32" s="19"/>
      <c r="B32" s="570" t="s">
        <v>0</v>
      </c>
      <c r="C32" s="572" t="s">
        <v>1</v>
      </c>
      <c r="D32" s="573"/>
      <c r="E32" s="573"/>
      <c r="F32" s="573"/>
      <c r="G32" s="573"/>
      <c r="J32" s="513"/>
      <c r="K32" s="513"/>
      <c r="L32" s="513"/>
      <c r="M32" s="513"/>
    </row>
    <row r="33" spans="1:13" ht="24" customHeight="1">
      <c r="A33" s="19"/>
      <c r="B33" s="571"/>
      <c r="C33" s="201">
        <f>$C$6</f>
        <v>44469</v>
      </c>
      <c r="D33" s="201">
        <f>$D$6</f>
        <v>44377</v>
      </c>
      <c r="E33" s="201">
        <f>$E$6</f>
        <v>44286</v>
      </c>
      <c r="F33" s="201">
        <f>$F$6</f>
        <v>44196</v>
      </c>
      <c r="G33" s="201">
        <f>$G$6</f>
        <v>44104</v>
      </c>
      <c r="J33" s="513"/>
      <c r="K33" s="513"/>
      <c r="L33" s="513"/>
      <c r="M33" s="513"/>
    </row>
    <row r="34" spans="1:13" ht="12.6" customHeight="1">
      <c r="A34" s="269"/>
      <c r="B34" s="40" t="s">
        <v>4</v>
      </c>
      <c r="C34" s="39">
        <v>199791.80188571211</v>
      </c>
      <c r="D34" s="138">
        <v>189167.92644718997</v>
      </c>
      <c r="E34" s="39">
        <v>184268.99999999997</v>
      </c>
      <c r="F34" s="138">
        <v>191050.94347756883</v>
      </c>
      <c r="G34" s="39">
        <v>181224.95339815316</v>
      </c>
      <c r="J34" s="523"/>
      <c r="K34" s="523"/>
      <c r="L34" s="523"/>
      <c r="M34" s="523"/>
    </row>
    <row r="35" spans="1:13" ht="12.6" customHeight="1">
      <c r="A35" s="269"/>
      <c r="B35" s="507" t="s">
        <v>333</v>
      </c>
      <c r="C35" s="177">
        <v>199791.80188571211</v>
      </c>
      <c r="D35" s="494">
        <v>189167.92644718997</v>
      </c>
      <c r="E35" s="177">
        <v>184268.99999999997</v>
      </c>
      <c r="F35" s="494">
        <v>178358.22519398574</v>
      </c>
      <c r="G35" s="177">
        <v>169143.23656207844</v>
      </c>
      <c r="J35" s="523"/>
      <c r="K35" s="523"/>
      <c r="L35" s="523"/>
      <c r="M35" s="523"/>
    </row>
    <row r="36" spans="1:13" ht="12.6" customHeight="1">
      <c r="A36" s="269"/>
      <c r="B36" s="52" t="s">
        <v>120</v>
      </c>
      <c r="C36" s="177">
        <v>164288.80289072002</v>
      </c>
      <c r="D36" s="494">
        <v>155202.98491252202</v>
      </c>
      <c r="E36" s="177">
        <v>151830</v>
      </c>
      <c r="F36" s="494">
        <v>145730.78504296299</v>
      </c>
      <c r="G36" s="177">
        <v>138083.72778919199</v>
      </c>
      <c r="J36" s="523"/>
      <c r="K36" s="523"/>
      <c r="L36" s="523"/>
      <c r="M36" s="523"/>
    </row>
    <row r="37" spans="1:13" ht="12.6" customHeight="1">
      <c r="A37" s="269"/>
      <c r="B37" s="40" t="s">
        <v>64</v>
      </c>
      <c r="C37" s="177">
        <v>98434.66796968806</v>
      </c>
      <c r="D37" s="494">
        <v>92623.442093773978</v>
      </c>
      <c r="E37" s="177">
        <v>89579.999999999971</v>
      </c>
      <c r="F37" s="494">
        <v>85925.974814724861</v>
      </c>
      <c r="G37" s="177">
        <v>80141.585556856196</v>
      </c>
      <c r="J37" s="523"/>
      <c r="K37" s="523"/>
      <c r="L37" s="523"/>
      <c r="M37" s="523"/>
    </row>
    <row r="38" spans="1:13" ht="12.6" customHeight="1">
      <c r="A38" s="269"/>
      <c r="B38" s="100" t="s">
        <v>65</v>
      </c>
      <c r="C38" s="492">
        <v>0.49268622155976216</v>
      </c>
      <c r="D38" s="495">
        <v>0.48963608066841963</v>
      </c>
      <c r="E38" s="492">
        <v>0.48613711476157134</v>
      </c>
      <c r="F38" s="495">
        <v>0.44975425533459024</v>
      </c>
      <c r="G38" s="492">
        <v>0.44222158181927784</v>
      </c>
      <c r="J38" s="523"/>
      <c r="K38" s="523"/>
      <c r="L38" s="523"/>
      <c r="M38" s="523"/>
    </row>
    <row r="39" spans="1:13" ht="12.6" customHeight="1">
      <c r="A39" s="269"/>
      <c r="B39" s="261" t="s">
        <v>15</v>
      </c>
      <c r="C39" s="177">
        <v>29507.535672055048</v>
      </c>
      <c r="D39" s="494">
        <v>28446.620623978968</v>
      </c>
      <c r="E39" s="177">
        <v>27151.999999999978</v>
      </c>
      <c r="F39" s="494">
        <v>23906.567586177858</v>
      </c>
      <c r="G39" s="177">
        <v>19631.643931113183</v>
      </c>
      <c r="J39" s="523"/>
      <c r="K39" s="523"/>
      <c r="L39" s="523"/>
      <c r="M39" s="523"/>
    </row>
    <row r="40" spans="1:13" ht="12.6" customHeight="1">
      <c r="A40" s="269"/>
      <c r="B40" s="51" t="s">
        <v>118</v>
      </c>
      <c r="C40" s="142">
        <v>5135.3168358330513</v>
      </c>
      <c r="D40" s="380">
        <v>-3344.0755593220274</v>
      </c>
      <c r="E40" s="142">
        <v>-1263.4854840000226</v>
      </c>
      <c r="F40" s="380">
        <v>-1811.2693565201407</v>
      </c>
      <c r="G40" s="142">
        <v>-8091.034618521815</v>
      </c>
      <c r="J40" s="523"/>
      <c r="K40" s="523"/>
      <c r="L40" s="523"/>
      <c r="M40" s="523"/>
    </row>
    <row r="41" spans="1:13" ht="12.6" hidden="1" customHeight="1">
      <c r="A41" s="269"/>
      <c r="B41" s="376" t="s">
        <v>31</v>
      </c>
      <c r="C41" s="142">
        <v>416.01642878200028</v>
      </c>
      <c r="D41" s="380">
        <v>-791.93146464000029</v>
      </c>
      <c r="E41" s="142">
        <v>109</v>
      </c>
      <c r="F41" s="380">
        <v>-2179.7492218590023</v>
      </c>
      <c r="G41" s="142">
        <v>-1571.8445342869945</v>
      </c>
      <c r="J41" s="523"/>
      <c r="K41" s="523"/>
      <c r="L41" s="523"/>
      <c r="M41" s="523"/>
    </row>
    <row r="42" spans="1:13" ht="12.6" customHeight="1">
      <c r="A42" s="269"/>
      <c r="B42" s="378" t="s">
        <v>259</v>
      </c>
      <c r="C42" s="141">
        <v>4719.3004070510506</v>
      </c>
      <c r="D42" s="381">
        <v>-2552.1440946820271</v>
      </c>
      <c r="E42" s="141">
        <v>-1372.4854840000226</v>
      </c>
      <c r="F42" s="381">
        <v>368.4798653388616</v>
      </c>
      <c r="G42" s="141">
        <v>-6519.1900842348205</v>
      </c>
      <c r="J42" s="523"/>
      <c r="K42" s="523"/>
      <c r="L42" s="523"/>
      <c r="M42" s="523"/>
    </row>
    <row r="43" spans="1:13" ht="12.6" customHeight="1">
      <c r="A43" s="269"/>
      <c r="B43" s="377" t="s">
        <v>255</v>
      </c>
      <c r="C43" s="142">
        <v>1245.0730114539999</v>
      </c>
      <c r="D43" s="380">
        <v>1340.0633911150001</v>
      </c>
      <c r="E43" s="142">
        <v>984</v>
      </c>
      <c r="F43" s="380">
        <v>830.62917496299997</v>
      </c>
      <c r="G43" s="142">
        <v>544.19273403700072</v>
      </c>
      <c r="J43" s="523"/>
      <c r="K43" s="523"/>
      <c r="L43" s="523"/>
      <c r="M43" s="523"/>
    </row>
    <row r="44" spans="1:13" ht="12.6" customHeight="1">
      <c r="A44" s="269"/>
      <c r="B44" s="379" t="s">
        <v>256</v>
      </c>
      <c r="C44" s="493">
        <v>3474.2273955970513</v>
      </c>
      <c r="D44" s="496">
        <v>-3892.2074857970274</v>
      </c>
      <c r="E44" s="493">
        <v>-2356.4854840000226</v>
      </c>
      <c r="F44" s="496">
        <v>-462.14930962413837</v>
      </c>
      <c r="G44" s="493">
        <v>-7063.3828182718207</v>
      </c>
      <c r="J44" s="523"/>
      <c r="K44" s="523"/>
      <c r="L44" s="523"/>
      <c r="M44" s="523"/>
    </row>
    <row r="45" spans="1:13" ht="12.6" customHeight="1">
      <c r="A45" s="269"/>
      <c r="B45" s="78" t="s">
        <v>60</v>
      </c>
      <c r="C45" s="91">
        <v>59407.351818749652</v>
      </c>
      <c r="D45" s="491">
        <v>58113.084806095532</v>
      </c>
      <c r="E45" s="142">
        <v>53007.259362000492</v>
      </c>
      <c r="F45" s="380">
        <v>54815.702739816952</v>
      </c>
      <c r="G45" s="142">
        <v>54687.683078929193</v>
      </c>
      <c r="J45" s="523"/>
      <c r="K45" s="523"/>
      <c r="L45" s="523"/>
      <c r="M45" s="523"/>
    </row>
    <row r="46" spans="1:13" ht="12.6" customHeight="1">
      <c r="A46" s="269"/>
      <c r="B46" s="78" t="s">
        <v>61</v>
      </c>
      <c r="C46" s="89">
        <v>39027.316150938408</v>
      </c>
      <c r="D46" s="249">
        <v>34510.357287678446</v>
      </c>
      <c r="E46" s="89">
        <v>36572.740637999479</v>
      </c>
      <c r="F46" s="249">
        <v>31110.272074907909</v>
      </c>
      <c r="G46" s="89">
        <v>25453.902477927004</v>
      </c>
      <c r="J46" s="523"/>
      <c r="K46" s="523"/>
      <c r="L46" s="523"/>
      <c r="M46" s="523"/>
    </row>
    <row r="47" spans="1:13" ht="12.6" customHeight="1">
      <c r="A47" s="269"/>
      <c r="B47" s="90" t="s">
        <v>69</v>
      </c>
      <c r="C47" s="92">
        <v>3472504.1874944214</v>
      </c>
      <c r="D47" s="250">
        <v>3402127.7569419113</v>
      </c>
      <c r="E47" s="92">
        <v>3230503.793164684</v>
      </c>
      <c r="F47" s="250">
        <v>3134773.683438546</v>
      </c>
      <c r="G47" s="92">
        <v>2873285.4214405017</v>
      </c>
      <c r="J47" s="523"/>
      <c r="K47" s="523"/>
      <c r="L47" s="523"/>
      <c r="M47" s="523"/>
    </row>
    <row r="48" spans="1:13" customFormat="1" ht="22.5" customHeight="1">
      <c r="B48" s="581"/>
      <c r="C48" s="581"/>
      <c r="D48" s="581"/>
      <c r="E48" s="581"/>
      <c r="F48" s="581"/>
      <c r="G48" s="581"/>
      <c r="J48" s="515"/>
      <c r="K48" s="515"/>
      <c r="L48" s="515"/>
      <c r="M48" s="515"/>
    </row>
    <row r="49" spans="1:13" customFormat="1" ht="12.75">
      <c r="B49" s="508"/>
      <c r="C49" s="508"/>
      <c r="D49" s="508"/>
      <c r="E49" s="508"/>
      <c r="F49" s="508"/>
      <c r="G49" s="508"/>
      <c r="J49" s="515"/>
      <c r="K49" s="515"/>
      <c r="L49" s="515"/>
      <c r="M49" s="515"/>
    </row>
    <row r="50" spans="1:13" ht="12" customHeight="1">
      <c r="A50" s="260" t="s">
        <v>111</v>
      </c>
      <c r="B50" s="1" t="s">
        <v>152</v>
      </c>
      <c r="C50" s="1"/>
      <c r="D50" s="1"/>
      <c r="E50" s="1"/>
      <c r="F50" s="1"/>
      <c r="G50" s="1"/>
      <c r="J50" s="513"/>
      <c r="K50" s="513"/>
      <c r="L50" s="513"/>
      <c r="M50" s="513"/>
    </row>
    <row r="51" spans="1:13" ht="12.6" customHeight="1">
      <c r="A51" s="19"/>
      <c r="B51" s="1"/>
      <c r="C51" s="1"/>
      <c r="D51" s="1"/>
      <c r="E51" s="1"/>
      <c r="F51" s="1"/>
      <c r="G51" s="3" t="str">
        <f>'Trends file-1'!$G$6</f>
        <v>Amount in Rs Mn, except ratios</v>
      </c>
      <c r="J51" s="513"/>
      <c r="K51" s="513"/>
      <c r="L51" s="513"/>
      <c r="M51" s="513"/>
    </row>
    <row r="52" spans="1:13" ht="12.6" customHeight="1">
      <c r="A52" s="19"/>
      <c r="B52" s="570" t="s">
        <v>0</v>
      </c>
      <c r="C52" s="572" t="s">
        <v>1</v>
      </c>
      <c r="D52" s="573"/>
      <c r="E52" s="573"/>
      <c r="F52" s="573"/>
      <c r="G52" s="573"/>
      <c r="J52" s="513"/>
      <c r="K52" s="513"/>
      <c r="L52" s="513"/>
      <c r="M52" s="513"/>
    </row>
    <row r="53" spans="1:13" ht="24" customHeight="1">
      <c r="A53" s="19"/>
      <c r="B53" s="571"/>
      <c r="C53" s="201">
        <f>$C$6</f>
        <v>44469</v>
      </c>
      <c r="D53" s="201">
        <f>$D$6</f>
        <v>44377</v>
      </c>
      <c r="E53" s="201">
        <f>$E$6</f>
        <v>44286</v>
      </c>
      <c r="F53" s="201">
        <f>$F$6</f>
        <v>44196</v>
      </c>
      <c r="G53" s="201">
        <f>$G$6</f>
        <v>44104</v>
      </c>
      <c r="J53" s="513"/>
      <c r="K53" s="513"/>
      <c r="L53" s="513"/>
      <c r="M53" s="513"/>
    </row>
    <row r="54" spans="1:13" ht="12.6" customHeight="1">
      <c r="A54" s="269"/>
      <c r="B54" s="40" t="s">
        <v>4</v>
      </c>
      <c r="C54" s="39">
        <v>198904.26806956498</v>
      </c>
      <c r="D54" s="138">
        <v>188283.79427568</v>
      </c>
      <c r="E54" s="39">
        <v>183378</v>
      </c>
      <c r="F54" s="138">
        <v>190070.70597479009</v>
      </c>
      <c r="G54" s="39">
        <v>180223.68557479692</v>
      </c>
      <c r="J54" s="513"/>
      <c r="K54" s="513"/>
      <c r="L54" s="513"/>
      <c r="M54" s="513"/>
    </row>
    <row r="55" spans="1:13" ht="12.6" customHeight="1">
      <c r="A55" s="269"/>
      <c r="B55" s="507" t="s">
        <v>333</v>
      </c>
      <c r="C55" s="38">
        <v>198904.26806956498</v>
      </c>
      <c r="D55" s="137">
        <v>188283.79427568</v>
      </c>
      <c r="E55" s="38">
        <v>183378</v>
      </c>
      <c r="F55" s="137">
        <v>177377.987691207</v>
      </c>
      <c r="G55" s="38">
        <v>168141.96873872221</v>
      </c>
      <c r="J55" s="513"/>
      <c r="K55" s="513"/>
      <c r="L55" s="513"/>
      <c r="M55" s="513"/>
    </row>
    <row r="56" spans="1:13" ht="12.6" customHeight="1">
      <c r="A56" s="269"/>
      <c r="B56" s="52" t="s">
        <v>120</v>
      </c>
      <c r="C56" s="38">
        <v>163678.43800207402</v>
      </c>
      <c r="D56" s="137">
        <v>154582.76163687499</v>
      </c>
      <c r="E56" s="38">
        <v>151195.26519213899</v>
      </c>
      <c r="F56" s="137">
        <v>145011.757321132</v>
      </c>
      <c r="G56" s="38">
        <v>137352.882898971</v>
      </c>
      <c r="J56" s="513"/>
      <c r="K56" s="513"/>
      <c r="L56" s="513"/>
      <c r="M56" s="513"/>
    </row>
    <row r="57" spans="1:13" ht="12.6" customHeight="1">
      <c r="A57" s="269"/>
      <c r="B57" s="40" t="s">
        <v>64</v>
      </c>
      <c r="C57" s="38">
        <v>98575.998176374953</v>
      </c>
      <c r="D57" s="137">
        <v>92734.138141459989</v>
      </c>
      <c r="E57" s="38">
        <v>89702.464670903937</v>
      </c>
      <c r="F57" s="137">
        <v>85887.586308424085</v>
      </c>
      <c r="G57" s="38">
        <v>80025.629803253978</v>
      </c>
      <c r="J57" s="513"/>
      <c r="K57" s="513"/>
      <c r="L57" s="513"/>
      <c r="M57" s="513"/>
    </row>
    <row r="58" spans="1:13" ht="12.6" customHeight="1">
      <c r="A58" s="269"/>
      <c r="B58" s="100" t="s">
        <v>65</v>
      </c>
      <c r="C58" s="101">
        <v>0.49559518824351667</v>
      </c>
      <c r="D58" s="248">
        <v>0.49252320678051126</v>
      </c>
      <c r="E58" s="101">
        <v>0.4891669920650456</v>
      </c>
      <c r="F58" s="248">
        <v>0.45187176986555588</v>
      </c>
      <c r="G58" s="101">
        <v>0.44403503095624758</v>
      </c>
      <c r="J58" s="547"/>
      <c r="K58" s="547"/>
      <c r="L58" s="547"/>
      <c r="M58" s="547"/>
    </row>
    <row r="59" spans="1:13" ht="12.6" customHeight="1">
      <c r="A59" s="269"/>
      <c r="B59" s="261" t="s">
        <v>15</v>
      </c>
      <c r="C59" s="38">
        <v>30097.734298191921</v>
      </c>
      <c r="D59" s="137">
        <v>28964.419403060005</v>
      </c>
      <c r="E59" s="38">
        <v>27631.759235654892</v>
      </c>
      <c r="F59" s="137">
        <v>24229.333886662134</v>
      </c>
      <c r="G59" s="38">
        <v>19871.351321575967</v>
      </c>
      <c r="J59" s="513"/>
      <c r="K59" s="513"/>
      <c r="L59" s="513"/>
      <c r="M59" s="513"/>
    </row>
    <row r="60" spans="1:13" ht="12.6" customHeight="1">
      <c r="A60" s="269"/>
      <c r="B60" s="51" t="s">
        <v>118</v>
      </c>
      <c r="C60" s="142">
        <v>5665.2907775339154</v>
      </c>
      <c r="D60" s="162">
        <v>-2424.0299032999901</v>
      </c>
      <c r="E60" s="142">
        <v>-268.13012195410192</v>
      </c>
      <c r="F60" s="162">
        <v>-1445.6482318708804</v>
      </c>
      <c r="G60" s="142">
        <v>-7853.0068415570277</v>
      </c>
      <c r="J60" s="513"/>
      <c r="K60" s="513"/>
      <c r="L60" s="513"/>
      <c r="M60" s="513"/>
    </row>
    <row r="61" spans="1:13" ht="12.6" hidden="1" customHeight="1">
      <c r="A61" s="269"/>
      <c r="B61" s="376" t="s">
        <v>31</v>
      </c>
      <c r="C61" s="142">
        <v>416.01642878200028</v>
      </c>
      <c r="D61" s="162">
        <v>-791.93146464000029</v>
      </c>
      <c r="E61" s="142">
        <v>109.1039019770069</v>
      </c>
      <c r="F61" s="162">
        <v>-2180.1101059140019</v>
      </c>
      <c r="G61" s="142">
        <v>-1571.8445342869945</v>
      </c>
      <c r="J61" s="513"/>
      <c r="K61" s="513"/>
      <c r="L61" s="513"/>
      <c r="M61" s="513"/>
    </row>
    <row r="62" spans="1:13" ht="12.6" customHeight="1">
      <c r="A62" s="269"/>
      <c r="B62" s="378" t="s">
        <v>259</v>
      </c>
      <c r="C62" s="141">
        <v>5249.2743487519147</v>
      </c>
      <c r="D62" s="230">
        <v>-1632.0984386599898</v>
      </c>
      <c r="E62" s="141">
        <v>-377.23402393110882</v>
      </c>
      <c r="F62" s="230">
        <v>734.4618740431215</v>
      </c>
      <c r="G62" s="141">
        <v>-6281.1623072700331</v>
      </c>
      <c r="J62" s="513"/>
      <c r="K62" s="513"/>
      <c r="L62" s="513"/>
      <c r="M62" s="513"/>
    </row>
    <row r="63" spans="1:13" ht="12.6" customHeight="1">
      <c r="A63" s="269"/>
      <c r="B63" s="377" t="s">
        <v>255</v>
      </c>
      <c r="C63" s="142">
        <v>1245.0730114539999</v>
      </c>
      <c r="D63" s="162">
        <v>1340.0633911150001</v>
      </c>
      <c r="E63" s="142">
        <v>983.36369076900155</v>
      </c>
      <c r="F63" s="162">
        <v>830.83790174899877</v>
      </c>
      <c r="G63" s="142">
        <v>544.19273403700072</v>
      </c>
      <c r="J63" s="513"/>
      <c r="K63" s="513"/>
      <c r="L63" s="513"/>
      <c r="M63" s="513"/>
    </row>
    <row r="64" spans="1:13" ht="12.6" customHeight="1">
      <c r="A64" s="269"/>
      <c r="B64" s="379" t="s">
        <v>256</v>
      </c>
      <c r="C64" s="382">
        <v>4004.2013372979154</v>
      </c>
      <c r="D64" s="383">
        <v>-2972.1618297749901</v>
      </c>
      <c r="E64" s="382">
        <v>-1360.5977147001104</v>
      </c>
      <c r="F64" s="383">
        <v>-96.376027705877277</v>
      </c>
      <c r="G64" s="382">
        <v>-6825.3550413070334</v>
      </c>
      <c r="J64" s="513"/>
      <c r="K64" s="513"/>
      <c r="L64" s="513"/>
      <c r="M64" s="513"/>
    </row>
    <row r="65" spans="1:13" ht="12.6" customHeight="1">
      <c r="A65" s="269"/>
      <c r="B65" s="78" t="s">
        <v>60</v>
      </c>
      <c r="C65" s="91">
        <v>57993.197180221643</v>
      </c>
      <c r="D65" s="135">
        <v>57135.005778502542</v>
      </c>
      <c r="E65" s="91">
        <v>51413.926994751499</v>
      </c>
      <c r="F65" s="135">
        <v>53914.770814025949</v>
      </c>
      <c r="G65" s="91">
        <v>53829.830128857197</v>
      </c>
      <c r="J65" s="513"/>
      <c r="K65" s="513"/>
      <c r="L65" s="513"/>
      <c r="M65" s="513"/>
    </row>
    <row r="66" spans="1:13" ht="12.6" customHeight="1">
      <c r="A66" s="269"/>
      <c r="B66" s="78" t="s">
        <v>61</v>
      </c>
      <c r="C66" s="89">
        <v>40582.80099615331</v>
      </c>
      <c r="D66" s="249">
        <v>35599.132362957447</v>
      </c>
      <c r="E66" s="89">
        <v>38288.537676152439</v>
      </c>
      <c r="F66" s="249">
        <v>31972.815494398135</v>
      </c>
      <c r="G66" s="89">
        <v>26195.799674396781</v>
      </c>
      <c r="J66" s="513"/>
      <c r="K66" s="513"/>
      <c r="L66" s="513"/>
      <c r="M66" s="513"/>
    </row>
    <row r="67" spans="1:13" ht="12.6" customHeight="1">
      <c r="A67" s="269"/>
      <c r="B67" s="90" t="s">
        <v>69</v>
      </c>
      <c r="C67" s="92">
        <v>3426398.8034216757</v>
      </c>
      <c r="D67" s="250">
        <v>3357339.4011384994</v>
      </c>
      <c r="E67" s="92">
        <v>3187006.3101971848</v>
      </c>
      <c r="F67" s="250">
        <v>3092009.5031824801</v>
      </c>
      <c r="G67" s="92">
        <v>2829789.0934109949</v>
      </c>
      <c r="J67" s="513"/>
      <c r="K67" s="513"/>
      <c r="L67" s="513"/>
      <c r="M67" s="513"/>
    </row>
    <row r="68" spans="1:13" customFormat="1" ht="28.5" customHeight="1">
      <c r="B68" s="582" t="s">
        <v>334</v>
      </c>
      <c r="C68" s="582"/>
      <c r="D68" s="582"/>
      <c r="E68" s="582"/>
      <c r="F68" s="582"/>
      <c r="G68" s="582"/>
      <c r="J68" s="515"/>
      <c r="K68" s="515"/>
      <c r="L68" s="515"/>
      <c r="M68" s="515"/>
    </row>
    <row r="69" spans="1:13" ht="12.6" customHeight="1">
      <c r="A69" s="20"/>
      <c r="B69" s="99" t="s">
        <v>71</v>
      </c>
      <c r="C69" s="1"/>
      <c r="D69" s="1"/>
      <c r="E69" s="1"/>
      <c r="F69" s="1"/>
      <c r="G69" s="1"/>
      <c r="J69" s="513"/>
      <c r="K69" s="513"/>
      <c r="L69" s="513"/>
      <c r="M69" s="513"/>
    </row>
    <row r="70" spans="1:13" customFormat="1" ht="12.6" customHeight="1">
      <c r="J70" s="515"/>
      <c r="K70" s="515"/>
      <c r="L70" s="515"/>
      <c r="M70" s="515"/>
    </row>
    <row r="71" spans="1:13" ht="12.6" customHeight="1">
      <c r="A71" s="19" t="s">
        <v>123</v>
      </c>
      <c r="B71" s="1" t="s">
        <v>112</v>
      </c>
      <c r="C71" s="1"/>
      <c r="D71" s="1"/>
      <c r="E71" s="1"/>
      <c r="F71" s="1"/>
      <c r="G71" s="1"/>
      <c r="J71" s="513"/>
      <c r="K71" s="513"/>
      <c r="L71" s="513"/>
      <c r="M71" s="513"/>
    </row>
    <row r="72" spans="1:13" ht="12.6" customHeight="1">
      <c r="A72" s="20"/>
      <c r="G72" s="3" t="str">
        <f>'Trends file-1'!$G$6</f>
        <v>Amount in Rs Mn, except ratios</v>
      </c>
      <c r="H72" s="30"/>
      <c r="I72" s="30"/>
      <c r="J72" s="516"/>
      <c r="K72" s="516"/>
      <c r="L72" s="517"/>
      <c r="M72" s="513"/>
    </row>
    <row r="73" spans="1:13" ht="12.75" customHeight="1">
      <c r="A73" s="20"/>
      <c r="B73" s="570" t="s">
        <v>0</v>
      </c>
      <c r="C73" s="572" t="s">
        <v>1</v>
      </c>
      <c r="D73" s="573"/>
      <c r="E73" s="573"/>
      <c r="F73" s="573"/>
      <c r="G73" s="573"/>
      <c r="H73" s="327"/>
      <c r="I73" s="327"/>
      <c r="J73" s="518"/>
      <c r="K73" s="518"/>
      <c r="L73" s="518"/>
      <c r="M73" s="513"/>
    </row>
    <row r="74" spans="1:13" ht="24.95" customHeight="1">
      <c r="A74" s="20"/>
      <c r="B74" s="571"/>
      <c r="C74" s="201">
        <f>$C$6</f>
        <v>44469</v>
      </c>
      <c r="D74" s="201">
        <f>$D$6</f>
        <v>44377</v>
      </c>
      <c r="E74" s="201">
        <f>$E$6</f>
        <v>44286</v>
      </c>
      <c r="F74" s="201">
        <f>$F$6</f>
        <v>44196</v>
      </c>
      <c r="G74" s="201">
        <f>$G$6</f>
        <v>44104</v>
      </c>
      <c r="H74" s="8"/>
      <c r="I74" s="8"/>
      <c r="J74" s="519"/>
      <c r="K74" s="519"/>
      <c r="L74" s="519"/>
      <c r="M74" s="513"/>
    </row>
    <row r="75" spans="1:13" ht="12.6" customHeight="1">
      <c r="A75" s="270"/>
      <c r="B75" s="2" t="s">
        <v>4</v>
      </c>
      <c r="C75" s="39">
        <v>151913.70415900002</v>
      </c>
      <c r="D75" s="138">
        <v>143055.61118499999</v>
      </c>
      <c r="E75" s="39">
        <v>140796.52852500009</v>
      </c>
      <c r="F75" s="138">
        <v>147789.157779</v>
      </c>
      <c r="G75" s="39">
        <v>138319.26007099997</v>
      </c>
      <c r="H75" s="5"/>
      <c r="I75" s="85"/>
      <c r="J75" s="513"/>
      <c r="K75" s="513"/>
      <c r="L75" s="513"/>
      <c r="M75" s="513"/>
    </row>
    <row r="76" spans="1:13" ht="12.6" customHeight="1">
      <c r="A76" s="270"/>
      <c r="B76" s="507" t="s">
        <v>333</v>
      </c>
      <c r="C76" s="38">
        <v>151913.70415900002</v>
      </c>
      <c r="D76" s="137">
        <v>143055.61118499999</v>
      </c>
      <c r="E76" s="38">
        <v>140796.52852500009</v>
      </c>
      <c r="F76" s="137">
        <v>135096.43949541691</v>
      </c>
      <c r="G76" s="38">
        <v>126237.54323492525</v>
      </c>
      <c r="H76" s="5"/>
      <c r="I76" s="85"/>
      <c r="J76" s="513"/>
      <c r="K76" s="513"/>
      <c r="L76" s="513"/>
      <c r="M76" s="513"/>
    </row>
    <row r="77" spans="1:13" ht="12.6" customHeight="1">
      <c r="A77" s="270"/>
      <c r="B77" s="2" t="s">
        <v>64</v>
      </c>
      <c r="C77" s="38">
        <v>74679.231408000007</v>
      </c>
      <c r="D77" s="137">
        <v>70335.220085719993</v>
      </c>
      <c r="E77" s="38">
        <v>66896.953566000127</v>
      </c>
      <c r="F77" s="137">
        <v>64598.766257000018</v>
      </c>
      <c r="G77" s="38">
        <v>58919.083494999948</v>
      </c>
      <c r="H77" s="5"/>
      <c r="I77" s="85"/>
      <c r="J77" s="513"/>
      <c r="K77" s="513"/>
      <c r="L77" s="513"/>
      <c r="M77" s="513"/>
    </row>
    <row r="78" spans="1:13" s="1" customFormat="1">
      <c r="A78" s="270"/>
      <c r="B78" s="100" t="s">
        <v>65</v>
      </c>
      <c r="C78" s="101">
        <v>0.49158982608861423</v>
      </c>
      <c r="D78" s="248">
        <v>0.4916634831943939</v>
      </c>
      <c r="E78" s="101">
        <v>0.47513212340403538</v>
      </c>
      <c r="F78" s="248">
        <v>0.43710084845059677</v>
      </c>
      <c r="G78" s="101">
        <v>0.42596442075208102</v>
      </c>
      <c r="H78" s="9"/>
      <c r="I78" s="85"/>
      <c r="J78" s="547"/>
      <c r="K78" s="547"/>
      <c r="L78" s="547"/>
      <c r="M78" s="547"/>
    </row>
    <row r="79" spans="1:13" ht="12.6" customHeight="1">
      <c r="A79" s="270"/>
      <c r="B79" s="265" t="s">
        <v>15</v>
      </c>
      <c r="C79" s="38">
        <v>16111.119570000017</v>
      </c>
      <c r="D79" s="137">
        <v>15700.455416719989</v>
      </c>
      <c r="E79" s="38">
        <v>13506.572788000107</v>
      </c>
      <c r="F79" s="137">
        <v>11034.460793000035</v>
      </c>
      <c r="G79" s="38">
        <v>6799.1769909999421</v>
      </c>
      <c r="H79" s="5"/>
      <c r="I79" s="85"/>
      <c r="J79" s="513"/>
      <c r="K79" s="513"/>
      <c r="L79" s="513"/>
      <c r="M79" s="513"/>
    </row>
    <row r="80" spans="1:13" s="1" customFormat="1">
      <c r="A80" s="270"/>
      <c r="B80" s="78" t="s">
        <v>60</v>
      </c>
      <c r="C80" s="91">
        <v>46293.04649073731</v>
      </c>
      <c r="D80" s="135">
        <v>43744.246684934405</v>
      </c>
      <c r="E80" s="91">
        <v>37392.685751981611</v>
      </c>
      <c r="F80" s="135">
        <v>42049.372850048363</v>
      </c>
      <c r="G80" s="91">
        <v>41736.28195331536</v>
      </c>
      <c r="H80" s="9"/>
      <c r="I80" s="85"/>
      <c r="J80" s="513"/>
      <c r="K80" s="513"/>
      <c r="L80" s="513"/>
      <c r="M80" s="513"/>
    </row>
    <row r="81" spans="1:13" s="1" customFormat="1">
      <c r="A81" s="270"/>
      <c r="B81" s="78" t="s">
        <v>61</v>
      </c>
      <c r="C81" s="89">
        <v>28386.184917262697</v>
      </c>
      <c r="D81" s="249">
        <v>26590.973400785588</v>
      </c>
      <c r="E81" s="89">
        <v>29504.267814018516</v>
      </c>
      <c r="F81" s="249">
        <v>22549.393406951654</v>
      </c>
      <c r="G81" s="89">
        <v>17182.801541684588</v>
      </c>
      <c r="H81" s="9"/>
      <c r="I81" s="85"/>
      <c r="J81" s="513"/>
      <c r="K81" s="513"/>
      <c r="L81" s="513"/>
      <c r="M81" s="513"/>
    </row>
    <row r="82" spans="1:13" s="1" customFormat="1">
      <c r="A82" s="270"/>
      <c r="B82" s="90" t="s">
        <v>69</v>
      </c>
      <c r="C82" s="92">
        <v>2760475.1527860006</v>
      </c>
      <c r="D82" s="250">
        <v>2707875.3292389996</v>
      </c>
      <c r="E82" s="92">
        <v>2569539.7203629999</v>
      </c>
      <c r="F82" s="250">
        <v>2472796.296257</v>
      </c>
      <c r="G82" s="92">
        <v>2433715.5260649994</v>
      </c>
      <c r="H82" s="9"/>
      <c r="I82" s="85"/>
      <c r="J82" s="513"/>
      <c r="K82" s="513"/>
      <c r="L82" s="513"/>
      <c r="M82" s="513"/>
    </row>
    <row r="83" spans="1:13" s="40" customFormat="1" ht="15" customHeight="1">
      <c r="A83" s="375"/>
      <c r="B83" s="583"/>
      <c r="C83" s="583"/>
      <c r="D83" s="583"/>
      <c r="E83" s="583"/>
      <c r="F83" s="583"/>
      <c r="G83" s="583"/>
      <c r="J83" s="520"/>
      <c r="K83" s="520"/>
      <c r="L83" s="520"/>
      <c r="M83" s="520"/>
    </row>
    <row r="84" spans="1:13">
      <c r="A84" s="20"/>
      <c r="B84" s="31"/>
      <c r="C84" s="31"/>
      <c r="D84" s="31"/>
      <c r="E84" s="31"/>
      <c r="F84" s="31"/>
      <c r="J84" s="513"/>
      <c r="K84" s="513"/>
      <c r="L84" s="513"/>
      <c r="M84" s="513"/>
    </row>
    <row r="85" spans="1:13" ht="12.6" customHeight="1">
      <c r="A85" s="19" t="s">
        <v>124</v>
      </c>
      <c r="B85" s="1" t="s">
        <v>183</v>
      </c>
      <c r="C85" s="1"/>
      <c r="D85" s="1"/>
      <c r="E85" s="1"/>
      <c r="F85" s="1"/>
      <c r="G85" s="1"/>
      <c r="J85" s="513"/>
      <c r="K85" s="513"/>
      <c r="L85" s="513"/>
      <c r="M85" s="513"/>
    </row>
    <row r="86" spans="1:13" ht="12.6" customHeight="1">
      <c r="A86" s="20"/>
      <c r="G86" s="3" t="str">
        <f>'Trends file-1'!$G$6</f>
        <v>Amount in Rs Mn, except ratios</v>
      </c>
      <c r="J86" s="513"/>
      <c r="K86" s="513"/>
      <c r="L86" s="517"/>
      <c r="M86" s="513"/>
    </row>
    <row r="87" spans="1:13" ht="12.75" customHeight="1">
      <c r="A87" s="20"/>
      <c r="B87" s="570" t="s">
        <v>0</v>
      </c>
      <c r="C87" s="572" t="s">
        <v>1</v>
      </c>
      <c r="D87" s="573"/>
      <c r="E87" s="573"/>
      <c r="F87" s="573"/>
      <c r="G87" s="573"/>
      <c r="H87" s="327"/>
      <c r="I87" s="327"/>
      <c r="J87" s="518"/>
      <c r="K87" s="518"/>
      <c r="L87" s="518"/>
      <c r="M87" s="513"/>
    </row>
    <row r="88" spans="1:13" ht="24.95" customHeight="1">
      <c r="A88" s="20"/>
      <c r="B88" s="571"/>
      <c r="C88" s="201">
        <f>$C$6</f>
        <v>44469</v>
      </c>
      <c r="D88" s="201">
        <f>$D$6</f>
        <v>44377</v>
      </c>
      <c r="E88" s="201">
        <f>$E$6</f>
        <v>44286</v>
      </c>
      <c r="F88" s="201">
        <f>$F$6</f>
        <v>44196</v>
      </c>
      <c r="G88" s="201">
        <f>$G$6</f>
        <v>44104</v>
      </c>
      <c r="H88" s="8"/>
      <c r="I88" s="8"/>
      <c r="J88" s="519"/>
      <c r="K88" s="519"/>
      <c r="L88" s="519"/>
      <c r="M88" s="513"/>
    </row>
    <row r="89" spans="1:13" ht="12.6" customHeight="1">
      <c r="A89" s="270"/>
      <c r="B89" s="2" t="s">
        <v>4</v>
      </c>
      <c r="C89" s="39">
        <v>7126.5197819999994</v>
      </c>
      <c r="D89" s="138">
        <v>6532.6126100000001</v>
      </c>
      <c r="E89" s="39">
        <v>6009.0889880000013</v>
      </c>
      <c r="F89" s="138">
        <v>5673.778941999999</v>
      </c>
      <c r="G89" s="39">
        <v>5873.4223299999994</v>
      </c>
      <c r="H89" s="5"/>
      <c r="I89" s="85"/>
      <c r="J89" s="513"/>
      <c r="K89" s="513"/>
      <c r="L89" s="513"/>
      <c r="M89" s="513"/>
    </row>
    <row r="90" spans="1:13" ht="12.6" customHeight="1">
      <c r="A90" s="270"/>
      <c r="B90" s="2" t="s">
        <v>64</v>
      </c>
      <c r="C90" s="38">
        <v>3778.7742419999995</v>
      </c>
      <c r="D90" s="137">
        <v>3229.5170680000001</v>
      </c>
      <c r="E90" s="38">
        <v>3344.5646820000015</v>
      </c>
      <c r="F90" s="137">
        <v>3150.9537069999983</v>
      </c>
      <c r="G90" s="38">
        <v>3424.4684389999989</v>
      </c>
      <c r="H90" s="5"/>
      <c r="I90" s="85"/>
      <c r="J90" s="513"/>
      <c r="K90" s="513"/>
      <c r="L90" s="513"/>
      <c r="M90" s="513"/>
    </row>
    <row r="91" spans="1:13" ht="12.6" customHeight="1">
      <c r="A91" s="270"/>
      <c r="B91" s="100" t="s">
        <v>65</v>
      </c>
      <c r="C91" s="101">
        <v>0.5302411776845608</v>
      </c>
      <c r="D91" s="248">
        <v>0.4943683730849609</v>
      </c>
      <c r="E91" s="101">
        <v>0.55658431563902822</v>
      </c>
      <c r="F91" s="248">
        <v>0.55535362572467295</v>
      </c>
      <c r="G91" s="101">
        <v>0.58304481554283172</v>
      </c>
      <c r="H91" s="5"/>
      <c r="I91" s="85"/>
      <c r="J91" s="547"/>
      <c r="K91" s="547"/>
      <c r="L91" s="547"/>
      <c r="M91" s="547"/>
    </row>
    <row r="92" spans="1:13" s="1" customFormat="1">
      <c r="A92" s="270"/>
      <c r="B92" s="265" t="s">
        <v>15</v>
      </c>
      <c r="C92" s="38">
        <v>1251.8705859999995</v>
      </c>
      <c r="D92" s="137">
        <v>945.81017399999973</v>
      </c>
      <c r="E92" s="38">
        <v>1239.6296830000024</v>
      </c>
      <c r="F92" s="137">
        <v>961.11901499999794</v>
      </c>
      <c r="G92" s="38">
        <v>1417.7625399999993</v>
      </c>
      <c r="H92" s="9"/>
      <c r="I92" s="85"/>
      <c r="J92" s="513"/>
      <c r="K92" s="513"/>
      <c r="L92" s="513"/>
      <c r="M92" s="513"/>
    </row>
    <row r="93" spans="1:13" s="1" customFormat="1">
      <c r="A93" s="270"/>
      <c r="B93" s="78" t="s">
        <v>60</v>
      </c>
      <c r="C93" s="91">
        <v>3499.6502945532302</v>
      </c>
      <c r="D93" s="135">
        <v>3891.973907168895</v>
      </c>
      <c r="E93" s="91">
        <v>3324.6921867817837</v>
      </c>
      <c r="F93" s="135">
        <v>3415.8810700581116</v>
      </c>
      <c r="G93" s="91">
        <v>3086.6367203732707</v>
      </c>
      <c r="H93" s="9"/>
      <c r="I93" s="85"/>
      <c r="J93" s="513"/>
      <c r="K93" s="513"/>
      <c r="L93" s="513"/>
      <c r="M93" s="513"/>
    </row>
    <row r="94" spans="1:13" s="1" customFormat="1">
      <c r="A94" s="270"/>
      <c r="B94" s="78" t="s">
        <v>61</v>
      </c>
      <c r="C94" s="91">
        <v>279.12394744676931</v>
      </c>
      <c r="D94" s="135">
        <v>-662.45683916889493</v>
      </c>
      <c r="E94" s="91">
        <v>19.872495218217864</v>
      </c>
      <c r="F94" s="135">
        <v>-264.92736305811331</v>
      </c>
      <c r="G94" s="91">
        <v>337.83171862672816</v>
      </c>
      <c r="H94" s="9"/>
      <c r="I94" s="85"/>
      <c r="J94" s="513"/>
      <c r="K94" s="513"/>
      <c r="L94" s="513"/>
      <c r="M94" s="513"/>
    </row>
    <row r="95" spans="1:13" s="1" customFormat="1">
      <c r="A95" s="270"/>
      <c r="B95" s="90" t="s">
        <v>69</v>
      </c>
      <c r="C95" s="92">
        <v>108473.94026599999</v>
      </c>
      <c r="D95" s="250">
        <v>104513.88967800001</v>
      </c>
      <c r="E95" s="92">
        <v>100062.83975</v>
      </c>
      <c r="F95" s="250">
        <v>94049.106031999996</v>
      </c>
      <c r="G95" s="92">
        <v>90912.875667</v>
      </c>
      <c r="H95" s="9"/>
      <c r="I95" s="85"/>
      <c r="J95" s="513"/>
      <c r="K95" s="513"/>
      <c r="L95" s="513"/>
      <c r="M95" s="513"/>
    </row>
    <row r="96" spans="1:13" ht="27" customHeight="1">
      <c r="A96" s="20"/>
      <c r="B96" s="574"/>
      <c r="C96" s="574"/>
      <c r="D96" s="574"/>
      <c r="E96" s="574"/>
      <c r="F96" s="574"/>
      <c r="G96" s="574"/>
      <c r="J96" s="513"/>
      <c r="K96" s="513"/>
      <c r="L96" s="513"/>
      <c r="M96" s="513"/>
    </row>
    <row r="97" spans="1:13">
      <c r="A97" s="19" t="s">
        <v>125</v>
      </c>
      <c r="B97" s="1" t="s">
        <v>80</v>
      </c>
      <c r="C97" s="1"/>
      <c r="D97" s="1"/>
      <c r="E97" s="1"/>
      <c r="F97" s="1"/>
      <c r="G97" s="1"/>
      <c r="J97" s="513"/>
      <c r="K97" s="513"/>
      <c r="L97" s="513"/>
      <c r="M97" s="513"/>
    </row>
    <row r="98" spans="1:13">
      <c r="A98" s="20"/>
      <c r="G98" s="3" t="str">
        <f>'Trends file-1'!$G$6</f>
        <v>Amount in Rs Mn, except ratios</v>
      </c>
      <c r="J98" s="513"/>
      <c r="K98" s="513"/>
      <c r="L98" s="513"/>
      <c r="M98" s="513"/>
    </row>
    <row r="99" spans="1:13" ht="12.75" customHeight="1">
      <c r="A99" s="20"/>
      <c r="B99" s="570" t="s">
        <v>0</v>
      </c>
      <c r="C99" s="572" t="s">
        <v>1</v>
      </c>
      <c r="D99" s="573"/>
      <c r="E99" s="573"/>
      <c r="F99" s="573"/>
      <c r="G99" s="573"/>
      <c r="J99" s="513"/>
      <c r="K99" s="513"/>
      <c r="L99" s="513"/>
      <c r="M99" s="513"/>
    </row>
    <row r="100" spans="1:13" ht="24.75" customHeight="1">
      <c r="A100" s="20"/>
      <c r="B100" s="571"/>
      <c r="C100" s="201">
        <f>$C$6</f>
        <v>44469</v>
      </c>
      <c r="D100" s="201">
        <f>$D$6</f>
        <v>44377</v>
      </c>
      <c r="E100" s="201">
        <f>$E$6</f>
        <v>44286</v>
      </c>
      <c r="F100" s="201">
        <f>$F$6</f>
        <v>44196</v>
      </c>
      <c r="G100" s="201">
        <f>$G$6</f>
        <v>44104</v>
      </c>
      <c r="J100" s="513"/>
      <c r="K100" s="513"/>
      <c r="L100" s="513"/>
      <c r="M100" s="513"/>
    </row>
    <row r="101" spans="1:13">
      <c r="A101" s="270"/>
      <c r="B101" s="2" t="s">
        <v>4</v>
      </c>
      <c r="C101" s="39">
        <v>7979.0098520000001</v>
      </c>
      <c r="D101" s="138">
        <v>8094.5149229999997</v>
      </c>
      <c r="E101" s="39">
        <v>7673.1986040000002</v>
      </c>
      <c r="F101" s="138">
        <v>7892.0325370000019</v>
      </c>
      <c r="G101" s="39">
        <v>7548.4164109999992</v>
      </c>
      <c r="J101" s="513"/>
      <c r="K101" s="513"/>
      <c r="L101" s="513"/>
      <c r="M101" s="513"/>
    </row>
    <row r="102" spans="1:13">
      <c r="A102" s="270"/>
      <c r="B102" s="2" t="s">
        <v>64</v>
      </c>
      <c r="C102" s="38">
        <v>5314.3856830000022</v>
      </c>
      <c r="D102" s="137">
        <v>5420.7716569999993</v>
      </c>
      <c r="E102" s="38">
        <v>5105.0719160000044</v>
      </c>
      <c r="F102" s="137">
        <v>5291.4703479999989</v>
      </c>
      <c r="G102" s="38">
        <v>5350.9237969999995</v>
      </c>
      <c r="J102" s="513"/>
      <c r="K102" s="513"/>
      <c r="L102" s="513"/>
      <c r="M102" s="513"/>
    </row>
    <row r="103" spans="1:13">
      <c r="A103" s="270"/>
      <c r="B103" s="100" t="s">
        <v>65</v>
      </c>
      <c r="C103" s="101">
        <v>0.66604576026032991</v>
      </c>
      <c r="D103" s="248">
        <v>0.6696845590582895</v>
      </c>
      <c r="E103" s="101">
        <v>0.6653121050898847</v>
      </c>
      <c r="F103" s="248">
        <v>0.67048258141260086</v>
      </c>
      <c r="G103" s="101">
        <v>0.7088803141811727</v>
      </c>
      <c r="J103" s="547"/>
      <c r="K103" s="547"/>
      <c r="L103" s="547"/>
      <c r="M103" s="547"/>
    </row>
    <row r="104" spans="1:13">
      <c r="A104" s="270"/>
      <c r="B104" s="265" t="s">
        <v>15</v>
      </c>
      <c r="C104" s="38">
        <v>2204.4242240000021</v>
      </c>
      <c r="D104" s="137">
        <v>2698.8098139999993</v>
      </c>
      <c r="E104" s="38">
        <v>2483.7359750000051</v>
      </c>
      <c r="F104" s="137">
        <v>3071.3616289999982</v>
      </c>
      <c r="G104" s="38">
        <v>2944.5274280000003</v>
      </c>
      <c r="J104" s="513"/>
      <c r="K104" s="513"/>
      <c r="L104" s="513"/>
      <c r="M104" s="513"/>
    </row>
    <row r="105" spans="1:13">
      <c r="A105" s="270"/>
      <c r="B105" s="78" t="s">
        <v>60</v>
      </c>
      <c r="C105" s="91">
        <v>2578.5870649100007</v>
      </c>
      <c r="D105" s="135">
        <v>2931.5903770649993</v>
      </c>
      <c r="E105" s="91">
        <v>3690.3759494400001</v>
      </c>
      <c r="F105" s="135">
        <v>3226.3077855299998</v>
      </c>
      <c r="G105" s="91">
        <v>3469.0483109999991</v>
      </c>
      <c r="J105" s="513"/>
      <c r="K105" s="513"/>
      <c r="L105" s="513"/>
      <c r="M105" s="513"/>
    </row>
    <row r="106" spans="1:13">
      <c r="A106" s="270"/>
      <c r="B106" s="78" t="s">
        <v>61</v>
      </c>
      <c r="C106" s="38">
        <v>2735.7986180900016</v>
      </c>
      <c r="D106" s="137">
        <v>2489.181279935</v>
      </c>
      <c r="E106" s="38">
        <v>1414.6959665600043</v>
      </c>
      <c r="F106" s="137">
        <v>2065.1625624699991</v>
      </c>
      <c r="G106" s="38">
        <v>1881.8754860000004</v>
      </c>
      <c r="J106" s="513"/>
      <c r="K106" s="513"/>
      <c r="L106" s="513"/>
      <c r="M106" s="513"/>
    </row>
    <row r="107" spans="1:13">
      <c r="A107" s="270"/>
      <c r="B107" s="90" t="s">
        <v>69</v>
      </c>
      <c r="C107" s="92">
        <v>116710.36824500001</v>
      </c>
      <c r="D107" s="250">
        <v>113798.37347799999</v>
      </c>
      <c r="E107" s="92">
        <v>111003.69695499999</v>
      </c>
      <c r="F107" s="250">
        <v>107589.486552</v>
      </c>
      <c r="G107" s="92">
        <v>104499.679078</v>
      </c>
      <c r="J107" s="513"/>
      <c r="K107" s="513"/>
      <c r="L107" s="513"/>
      <c r="M107" s="513"/>
    </row>
    <row r="108" spans="1:13" ht="21.75" customHeight="1">
      <c r="A108" s="20"/>
      <c r="B108" s="582"/>
      <c r="C108" s="582"/>
      <c r="D108" s="582"/>
      <c r="E108" s="582"/>
      <c r="F108" s="582"/>
      <c r="G108" s="582"/>
      <c r="J108" s="513"/>
      <c r="K108" s="513"/>
      <c r="L108" s="513"/>
      <c r="M108" s="513"/>
    </row>
    <row r="109" spans="1:13">
      <c r="A109" s="20"/>
      <c r="B109" s="505"/>
      <c r="C109" s="505"/>
      <c r="D109" s="505"/>
      <c r="E109" s="505"/>
      <c r="F109" s="505"/>
      <c r="G109" s="505"/>
      <c r="J109" s="513"/>
      <c r="K109" s="513"/>
      <c r="L109" s="513"/>
      <c r="M109" s="513"/>
    </row>
    <row r="110" spans="1:13">
      <c r="A110" s="20"/>
      <c r="B110" s="99" t="s">
        <v>72</v>
      </c>
      <c r="C110" s="99"/>
      <c r="D110" s="99"/>
      <c r="E110" s="99"/>
      <c r="J110" s="513"/>
      <c r="K110" s="513"/>
      <c r="L110" s="513"/>
      <c r="M110" s="513"/>
    </row>
    <row r="111" spans="1:13">
      <c r="A111" s="20"/>
      <c r="J111" s="513"/>
      <c r="K111" s="513"/>
      <c r="L111" s="513"/>
      <c r="M111" s="513"/>
    </row>
    <row r="112" spans="1:13" ht="12.6" customHeight="1">
      <c r="A112" s="19" t="s">
        <v>126</v>
      </c>
      <c r="B112" s="1" t="s">
        <v>154</v>
      </c>
      <c r="C112" s="1"/>
      <c r="D112" s="1"/>
      <c r="E112" s="1"/>
      <c r="F112" s="1"/>
      <c r="G112" s="1"/>
      <c r="J112" s="513"/>
      <c r="K112" s="513"/>
      <c r="L112" s="513"/>
      <c r="M112" s="513"/>
    </row>
    <row r="113" spans="1:13" ht="12.6" customHeight="1">
      <c r="A113" s="20"/>
      <c r="G113" s="3" t="str">
        <f>'Trends file-1'!$G$6</f>
        <v>Amount in Rs Mn, except ratios</v>
      </c>
      <c r="J113" s="513"/>
      <c r="K113" s="513"/>
      <c r="L113" s="517"/>
      <c r="M113" s="513"/>
    </row>
    <row r="114" spans="1:13" ht="12.75" customHeight="1">
      <c r="A114" s="20"/>
      <c r="B114" s="570" t="s">
        <v>0</v>
      </c>
      <c r="C114" s="572" t="s">
        <v>1</v>
      </c>
      <c r="D114" s="573"/>
      <c r="E114" s="573"/>
      <c r="F114" s="573"/>
      <c r="G114" s="573"/>
      <c r="H114" s="327"/>
      <c r="I114" s="327"/>
      <c r="J114" s="518"/>
      <c r="K114" s="518"/>
      <c r="L114" s="518"/>
      <c r="M114" s="513"/>
    </row>
    <row r="115" spans="1:13" ht="24.95" customHeight="1">
      <c r="A115" s="20"/>
      <c r="B115" s="571"/>
      <c r="C115" s="201">
        <f>$C$6</f>
        <v>44469</v>
      </c>
      <c r="D115" s="201">
        <f>$D$6</f>
        <v>44377</v>
      </c>
      <c r="E115" s="201">
        <f>$E$6</f>
        <v>44286</v>
      </c>
      <c r="F115" s="201">
        <f>$F$6</f>
        <v>44196</v>
      </c>
      <c r="G115" s="201">
        <f>$G$6</f>
        <v>44104</v>
      </c>
      <c r="H115" s="8"/>
      <c r="I115" s="8"/>
      <c r="J115" s="519"/>
      <c r="K115" s="519"/>
      <c r="L115" s="519"/>
      <c r="M115" s="513"/>
    </row>
    <row r="116" spans="1:13" ht="12.6" customHeight="1">
      <c r="A116" s="270"/>
      <c r="B116" s="2" t="s">
        <v>4</v>
      </c>
      <c r="C116" s="39">
        <v>39953.064996565008</v>
      </c>
      <c r="D116" s="138">
        <v>37893.218485680001</v>
      </c>
      <c r="E116" s="39">
        <v>37020.960182455041</v>
      </c>
      <c r="F116" s="138">
        <v>36214.320874482997</v>
      </c>
      <c r="G116" s="39">
        <v>35820.581256796992</v>
      </c>
      <c r="H116" s="5"/>
      <c r="I116" s="85"/>
      <c r="J116" s="513"/>
      <c r="K116" s="513"/>
      <c r="L116" s="513"/>
      <c r="M116" s="513"/>
    </row>
    <row r="117" spans="1:13" ht="12.6" customHeight="1">
      <c r="A117" s="270"/>
      <c r="B117" s="2" t="s">
        <v>64</v>
      </c>
      <c r="C117" s="38">
        <v>15922.425548847017</v>
      </c>
      <c r="D117" s="137">
        <v>14684.871011025001</v>
      </c>
      <c r="E117" s="38">
        <v>14867.042365331066</v>
      </c>
      <c r="F117" s="137">
        <v>14017.881118295978</v>
      </c>
      <c r="G117" s="38">
        <v>13377.363453294993</v>
      </c>
      <c r="H117" s="5"/>
      <c r="I117" s="85"/>
      <c r="J117" s="513"/>
      <c r="K117" s="513"/>
      <c r="L117" s="513"/>
      <c r="M117" s="513"/>
    </row>
    <row r="118" spans="1:13" ht="12.6" customHeight="1">
      <c r="A118" s="270"/>
      <c r="B118" s="100" t="s">
        <v>65</v>
      </c>
      <c r="C118" s="101">
        <v>0.39852826185465268</v>
      </c>
      <c r="D118" s="248">
        <v>0.38753295702698026</v>
      </c>
      <c r="E118" s="101">
        <v>0.40158446166874001</v>
      </c>
      <c r="F118" s="248">
        <v>0.38708115407938326</v>
      </c>
      <c r="G118" s="101">
        <v>0.37345467281485345</v>
      </c>
      <c r="H118" s="5"/>
      <c r="I118" s="85"/>
      <c r="J118" s="547"/>
      <c r="K118" s="547"/>
      <c r="L118" s="547"/>
      <c r="M118" s="547"/>
    </row>
    <row r="119" spans="1:13" s="1" customFormat="1">
      <c r="A119" s="270"/>
      <c r="B119" s="265" t="s">
        <v>15</v>
      </c>
      <c r="C119" s="38">
        <v>11500.060350664018</v>
      </c>
      <c r="D119" s="137">
        <v>10471.736718625001</v>
      </c>
      <c r="E119" s="38">
        <v>11027.93854908206</v>
      </c>
      <c r="F119" s="137">
        <v>10219.589188533977</v>
      </c>
      <c r="G119" s="38">
        <v>9633.3097846169949</v>
      </c>
      <c r="H119" s="9"/>
      <c r="I119" s="85"/>
      <c r="J119" s="513"/>
      <c r="K119" s="513"/>
      <c r="L119" s="513"/>
      <c r="M119" s="513"/>
    </row>
    <row r="120" spans="1:13" s="1" customFormat="1">
      <c r="A120" s="270"/>
      <c r="B120" s="78" t="s">
        <v>60</v>
      </c>
      <c r="C120" s="91">
        <v>5621.9133300210997</v>
      </c>
      <c r="D120" s="135">
        <v>6567.1948093342417</v>
      </c>
      <c r="E120" s="91">
        <v>7006.1731065480972</v>
      </c>
      <c r="F120" s="135">
        <v>5223.2091083894711</v>
      </c>
      <c r="G120" s="91">
        <v>5537.8631441685548</v>
      </c>
      <c r="H120" s="9"/>
      <c r="I120" s="85"/>
      <c r="J120" s="513"/>
      <c r="K120" s="513"/>
      <c r="L120" s="513"/>
      <c r="M120" s="513"/>
    </row>
    <row r="121" spans="1:13" s="1" customFormat="1">
      <c r="A121" s="270"/>
      <c r="B121" s="78" t="s">
        <v>61</v>
      </c>
      <c r="C121" s="89">
        <v>10300.512218825917</v>
      </c>
      <c r="D121" s="249">
        <v>8117.6762016907596</v>
      </c>
      <c r="E121" s="89">
        <v>7860.8692587829692</v>
      </c>
      <c r="F121" s="249">
        <v>8794.672009906506</v>
      </c>
      <c r="G121" s="89">
        <v>7839.500309126438</v>
      </c>
      <c r="H121" s="9"/>
      <c r="I121" s="85"/>
      <c r="J121" s="513"/>
      <c r="K121" s="513"/>
      <c r="L121" s="513"/>
      <c r="M121" s="513"/>
    </row>
    <row r="122" spans="1:13" s="1" customFormat="1">
      <c r="A122" s="270"/>
      <c r="B122" s="90" t="s">
        <v>69</v>
      </c>
      <c r="C122" s="92">
        <v>221049.21915967503</v>
      </c>
      <c r="D122" s="250">
        <v>217150.49897449999</v>
      </c>
      <c r="E122" s="92">
        <v>197129.52708718501</v>
      </c>
      <c r="F122" s="250">
        <v>193947.23148548004</v>
      </c>
      <c r="G122" s="92">
        <v>190494.34460499501</v>
      </c>
      <c r="H122" s="9"/>
      <c r="I122" s="85"/>
      <c r="J122" s="513"/>
      <c r="K122" s="513"/>
      <c r="L122" s="513"/>
      <c r="M122" s="513"/>
    </row>
    <row r="123" spans="1:13" ht="22.5" hidden="1" customHeight="1">
      <c r="A123" s="20"/>
      <c r="B123" s="574"/>
      <c r="C123" s="574"/>
      <c r="D123" s="574"/>
      <c r="E123" s="574"/>
      <c r="F123" s="574"/>
      <c r="G123" s="574"/>
      <c r="J123" s="513"/>
      <c r="K123" s="513"/>
      <c r="L123" s="513"/>
      <c r="M123" s="513"/>
    </row>
    <row r="124" spans="1:13" hidden="1">
      <c r="A124" s="19" t="s">
        <v>127</v>
      </c>
      <c r="B124" s="22" t="s">
        <v>140</v>
      </c>
      <c r="C124" s="22"/>
      <c r="D124" s="22"/>
      <c r="E124" s="22"/>
      <c r="F124" s="22"/>
      <c r="G124" s="22"/>
      <c r="J124" s="513"/>
      <c r="K124" s="513"/>
      <c r="L124" s="513"/>
      <c r="M124" s="513"/>
    </row>
    <row r="125" spans="1:13" hidden="1">
      <c r="A125" s="20"/>
      <c r="G125" s="3" t="str">
        <f>'Trends file-1'!$G$6</f>
        <v>Amount in Rs Mn, except ratios</v>
      </c>
      <c r="J125" s="513"/>
      <c r="K125" s="513"/>
      <c r="L125" s="513"/>
      <c r="M125" s="513"/>
    </row>
    <row r="126" spans="1:13" ht="12.75" hidden="1" customHeight="1">
      <c r="A126" s="20"/>
      <c r="B126" s="570" t="s">
        <v>0</v>
      </c>
      <c r="C126" s="572" t="s">
        <v>1</v>
      </c>
      <c r="D126" s="573"/>
      <c r="E126" s="573"/>
      <c r="F126" s="573"/>
      <c r="G126" s="573"/>
      <c r="H126" s="327"/>
      <c r="I126" s="327"/>
      <c r="J126" s="518"/>
      <c r="K126" s="518"/>
      <c r="L126" s="518"/>
      <c r="M126" s="513"/>
    </row>
    <row r="127" spans="1:13" ht="24.95" hidden="1" customHeight="1">
      <c r="A127" s="20"/>
      <c r="B127" s="571"/>
      <c r="C127" s="201">
        <f>$C$6</f>
        <v>44469</v>
      </c>
      <c r="D127" s="201">
        <f>$D$6</f>
        <v>44377</v>
      </c>
      <c r="E127" s="201">
        <f>$E$6</f>
        <v>44286</v>
      </c>
      <c r="F127" s="201">
        <f>$F$6</f>
        <v>44196</v>
      </c>
      <c r="G127" s="201">
        <f>$G$6</f>
        <v>44104</v>
      </c>
      <c r="H127" s="8"/>
      <c r="I127" s="8"/>
      <c r="J127" s="519"/>
      <c r="K127" s="519"/>
      <c r="L127" s="519"/>
      <c r="M127" s="513"/>
    </row>
    <row r="128" spans="1:13" hidden="1">
      <c r="A128" s="270"/>
      <c r="B128" s="2" t="s">
        <v>4</v>
      </c>
      <c r="C128" s="39"/>
      <c r="D128" s="138"/>
      <c r="E128" s="39"/>
      <c r="F128" s="138"/>
      <c r="G128" s="39"/>
      <c r="I128" s="85"/>
      <c r="J128" s="513"/>
      <c r="K128" s="513"/>
      <c r="L128" s="513"/>
      <c r="M128" s="513"/>
    </row>
    <row r="129" spans="1:13" hidden="1">
      <c r="A129" s="270"/>
      <c r="B129" s="2" t="s">
        <v>64</v>
      </c>
      <c r="C129" s="38"/>
      <c r="D129" s="137"/>
      <c r="E129" s="38"/>
      <c r="F129" s="137"/>
      <c r="G129" s="38"/>
      <c r="I129" s="85"/>
      <c r="J129" s="513"/>
      <c r="K129" s="513"/>
      <c r="L129" s="513"/>
      <c r="M129" s="513"/>
    </row>
    <row r="130" spans="1:13" hidden="1">
      <c r="A130" s="270"/>
      <c r="B130" s="100" t="s">
        <v>65</v>
      </c>
      <c r="C130" s="101"/>
      <c r="D130" s="248"/>
      <c r="E130" s="101"/>
      <c r="F130" s="248"/>
      <c r="G130" s="101"/>
      <c r="I130" s="85"/>
      <c r="J130" s="513"/>
      <c r="K130" s="513"/>
      <c r="L130" s="513"/>
      <c r="M130" s="513"/>
    </row>
    <row r="131" spans="1:13" hidden="1">
      <c r="A131" s="270"/>
      <c r="B131" s="265" t="s">
        <v>15</v>
      </c>
      <c r="C131" s="38"/>
      <c r="D131" s="137"/>
      <c r="E131" s="38"/>
      <c r="F131" s="137"/>
      <c r="G131" s="38"/>
      <c r="I131" s="85"/>
      <c r="J131" s="513"/>
      <c r="K131" s="513"/>
      <c r="L131" s="513"/>
      <c r="M131" s="513"/>
    </row>
    <row r="132" spans="1:13" hidden="1">
      <c r="A132" s="270"/>
      <c r="B132" s="78" t="s">
        <v>117</v>
      </c>
      <c r="C132" s="91"/>
      <c r="D132" s="135"/>
      <c r="E132" s="91"/>
      <c r="F132" s="135"/>
      <c r="G132" s="91"/>
      <c r="I132" s="85"/>
      <c r="J132" s="513"/>
      <c r="K132" s="513"/>
      <c r="L132" s="513"/>
      <c r="M132" s="513"/>
    </row>
    <row r="133" spans="1:13" hidden="1">
      <c r="A133" s="270"/>
      <c r="B133" s="78" t="s">
        <v>60</v>
      </c>
      <c r="C133" s="91"/>
      <c r="D133" s="135"/>
      <c r="E133" s="91"/>
      <c r="F133" s="135"/>
      <c r="G133" s="91"/>
      <c r="I133" s="85"/>
      <c r="J133" s="513"/>
      <c r="K133" s="513"/>
      <c r="L133" s="513"/>
      <c r="M133" s="513"/>
    </row>
    <row r="134" spans="1:13" hidden="1">
      <c r="A134" s="270"/>
      <c r="B134" s="78" t="s">
        <v>61</v>
      </c>
      <c r="C134" s="91"/>
      <c r="D134" s="135"/>
      <c r="E134" s="91"/>
      <c r="F134" s="135"/>
      <c r="G134" s="91"/>
      <c r="I134" s="85"/>
      <c r="J134" s="513"/>
      <c r="K134" s="513"/>
      <c r="L134" s="513"/>
      <c r="M134" s="513"/>
    </row>
    <row r="135" spans="1:13" hidden="1">
      <c r="A135" s="270"/>
      <c r="B135" s="90" t="s">
        <v>69</v>
      </c>
      <c r="C135" s="92"/>
      <c r="D135" s="250"/>
      <c r="E135" s="92"/>
      <c r="F135" s="250"/>
      <c r="G135" s="92"/>
      <c r="I135" s="85"/>
      <c r="J135" s="513"/>
      <c r="K135" s="513"/>
      <c r="L135" s="513"/>
      <c r="M135" s="513"/>
    </row>
    <row r="136" spans="1:13" ht="27" hidden="1" customHeight="1">
      <c r="B136" s="574"/>
      <c r="C136" s="574"/>
      <c r="D136" s="574"/>
      <c r="E136" s="574"/>
      <c r="F136" s="574"/>
      <c r="G136" s="574"/>
      <c r="J136" s="513"/>
      <c r="K136" s="513"/>
      <c r="L136" s="513"/>
      <c r="M136" s="513"/>
    </row>
    <row r="137" spans="1:13" hidden="1">
      <c r="J137" s="513"/>
      <c r="K137" s="513"/>
      <c r="L137" s="513"/>
      <c r="M137" s="513"/>
    </row>
    <row r="138" spans="1:13" hidden="1">
      <c r="B138" s="99"/>
      <c r="C138" s="99"/>
      <c r="D138" s="99"/>
      <c r="E138" s="99"/>
      <c r="J138" s="513"/>
      <c r="K138" s="513"/>
      <c r="L138" s="513"/>
      <c r="M138" s="513"/>
    </row>
    <row r="139" spans="1:13" hidden="1">
      <c r="J139" s="513"/>
      <c r="K139" s="513"/>
      <c r="L139" s="513"/>
      <c r="M139" s="513"/>
    </row>
    <row r="140" spans="1:13" hidden="1">
      <c r="A140" s="19"/>
      <c r="B140" s="1"/>
      <c r="C140" s="450"/>
      <c r="D140" s="450"/>
      <c r="E140" s="450"/>
      <c r="F140" s="450"/>
      <c r="G140" s="450"/>
      <c r="J140" s="513"/>
      <c r="K140" s="513"/>
      <c r="L140" s="513"/>
      <c r="M140" s="513"/>
    </row>
    <row r="141" spans="1:13" hidden="1">
      <c r="A141" s="20"/>
      <c r="G141" s="3"/>
      <c r="J141" s="513"/>
      <c r="K141" s="513"/>
      <c r="L141" s="513"/>
      <c r="M141" s="513"/>
    </row>
    <row r="142" spans="1:13" ht="12.75" hidden="1" customHeight="1">
      <c r="A142" s="20"/>
      <c r="B142" s="570"/>
      <c r="C142" s="572"/>
      <c r="D142" s="573"/>
      <c r="E142" s="573"/>
      <c r="F142" s="573"/>
      <c r="G142" s="573"/>
      <c r="J142" s="513"/>
      <c r="K142" s="513"/>
      <c r="L142" s="513"/>
      <c r="M142" s="513"/>
    </row>
    <row r="143" spans="1:13" ht="24" hidden="1" customHeight="1">
      <c r="A143" s="20"/>
      <c r="B143" s="571"/>
      <c r="C143" s="201"/>
      <c r="D143" s="201"/>
      <c r="E143" s="201"/>
      <c r="F143" s="201"/>
      <c r="G143" s="201"/>
      <c r="J143" s="513"/>
      <c r="K143" s="513"/>
      <c r="L143" s="513"/>
      <c r="M143" s="513"/>
    </row>
    <row r="144" spans="1:13" hidden="1">
      <c r="A144" s="270"/>
      <c r="C144" s="93"/>
      <c r="D144" s="202"/>
      <c r="E144" s="93"/>
      <c r="F144" s="202"/>
      <c r="G144" s="93"/>
      <c r="I144" s="85"/>
      <c r="J144" s="513"/>
      <c r="K144" s="513"/>
      <c r="L144" s="513"/>
      <c r="M144" s="513"/>
    </row>
    <row r="145" spans="1:13" hidden="1">
      <c r="A145" s="270"/>
      <c r="B145" s="32"/>
      <c r="C145" s="94"/>
      <c r="D145" s="203"/>
      <c r="E145" s="94"/>
      <c r="F145" s="203"/>
      <c r="G145" s="94"/>
      <c r="I145" s="85"/>
      <c r="J145" s="513"/>
      <c r="K145" s="513"/>
      <c r="L145" s="513"/>
      <c r="M145" s="513"/>
    </row>
    <row r="146" spans="1:13" hidden="1">
      <c r="A146" s="270"/>
      <c r="B146" s="265"/>
      <c r="C146" s="94"/>
      <c r="D146" s="203"/>
      <c r="E146" s="94"/>
      <c r="F146" s="203"/>
      <c r="G146" s="94"/>
      <c r="I146" s="85"/>
      <c r="J146" s="513"/>
      <c r="K146" s="513"/>
      <c r="L146" s="513"/>
      <c r="M146" s="513"/>
    </row>
    <row r="147" spans="1:13" hidden="1">
      <c r="A147" s="270"/>
      <c r="B147" s="78"/>
      <c r="C147" s="91"/>
      <c r="D147" s="135"/>
      <c r="E147" s="91"/>
      <c r="F147" s="135"/>
      <c r="G147" s="91"/>
      <c r="I147" s="85"/>
      <c r="J147" s="513"/>
      <c r="K147" s="513"/>
      <c r="L147" s="513"/>
      <c r="M147" s="513"/>
    </row>
    <row r="148" spans="1:13" hidden="1">
      <c r="A148" s="270"/>
      <c r="B148" s="78"/>
      <c r="C148" s="91"/>
      <c r="D148" s="135"/>
      <c r="E148" s="91"/>
      <c r="F148" s="135"/>
      <c r="G148" s="91"/>
      <c r="I148" s="85"/>
      <c r="J148" s="513"/>
      <c r="K148" s="513"/>
      <c r="L148" s="513"/>
      <c r="M148" s="513"/>
    </row>
    <row r="149" spans="1:13" hidden="1">
      <c r="A149" s="270"/>
      <c r="B149" s="79"/>
      <c r="C149" s="80"/>
      <c r="D149" s="247"/>
      <c r="E149" s="80"/>
      <c r="F149" s="247"/>
      <c r="G149" s="80"/>
      <c r="I149" s="85"/>
      <c r="J149" s="513"/>
      <c r="K149" s="513"/>
      <c r="L149" s="513"/>
      <c r="M149" s="513"/>
    </row>
    <row r="150" spans="1:13" s="40" customFormat="1" ht="10.5" hidden="1" customHeight="1">
      <c r="A150" s="375"/>
      <c r="B150" s="578"/>
      <c r="C150" s="578"/>
      <c r="D150" s="578"/>
      <c r="E150" s="578"/>
      <c r="F150" s="578"/>
      <c r="G150" s="578"/>
      <c r="J150" s="520"/>
      <c r="K150" s="520"/>
      <c r="L150" s="520"/>
      <c r="M150" s="520"/>
    </row>
    <row r="151" spans="1:13">
      <c r="J151" s="513"/>
      <c r="K151" s="513"/>
      <c r="L151" s="513"/>
      <c r="M151" s="513"/>
    </row>
    <row r="152" spans="1:13" ht="12.6" customHeight="1">
      <c r="A152" s="19" t="s">
        <v>128</v>
      </c>
      <c r="B152" s="372" t="s">
        <v>243</v>
      </c>
      <c r="C152" s="1"/>
      <c r="D152" s="1"/>
      <c r="E152" s="1"/>
      <c r="F152" s="1"/>
      <c r="G152" s="1"/>
      <c r="J152" s="513"/>
      <c r="K152" s="513"/>
      <c r="L152" s="513"/>
      <c r="M152" s="513"/>
    </row>
    <row r="153" spans="1:13" ht="12.6" customHeight="1">
      <c r="A153" s="19"/>
      <c r="B153" s="1"/>
      <c r="C153" s="1"/>
      <c r="D153" s="1"/>
      <c r="E153" s="1"/>
      <c r="F153" s="1"/>
      <c r="G153" s="3" t="str">
        <f>'Trends file-1'!$G$6</f>
        <v>Amount in Rs Mn, except ratios</v>
      </c>
      <c r="J153" s="513"/>
      <c r="K153" s="513"/>
      <c r="L153" s="513"/>
      <c r="M153" s="513"/>
    </row>
    <row r="154" spans="1:13" ht="12.6" customHeight="1">
      <c r="A154" s="19"/>
      <c r="B154" s="570" t="s">
        <v>0</v>
      </c>
      <c r="C154" s="572" t="s">
        <v>1</v>
      </c>
      <c r="D154" s="573"/>
      <c r="E154" s="573"/>
      <c r="F154" s="573"/>
      <c r="G154" s="573"/>
      <c r="J154" s="513"/>
      <c r="K154" s="513"/>
      <c r="L154" s="513"/>
      <c r="M154" s="513"/>
    </row>
    <row r="155" spans="1:13" ht="24" customHeight="1">
      <c r="A155" s="19"/>
      <c r="B155" s="571"/>
      <c r="C155" s="201">
        <f>$C$6</f>
        <v>44469</v>
      </c>
      <c r="D155" s="201">
        <f>$D$6</f>
        <v>44377</v>
      </c>
      <c r="E155" s="201">
        <f>$E$6</f>
        <v>44286</v>
      </c>
      <c r="F155" s="201">
        <f>$F$6</f>
        <v>44196</v>
      </c>
      <c r="G155" s="201">
        <f>$G$6</f>
        <v>44104</v>
      </c>
      <c r="J155" s="513"/>
      <c r="K155" s="513"/>
      <c r="L155" s="513"/>
      <c r="M155" s="513"/>
    </row>
    <row r="156" spans="1:13" ht="12.6" customHeight="1">
      <c r="A156" s="269"/>
      <c r="B156" s="40" t="s">
        <v>4</v>
      </c>
      <c r="C156" s="39">
        <v>957.85773911400031</v>
      </c>
      <c r="D156" s="138">
        <v>951.57582377999995</v>
      </c>
      <c r="E156" s="39">
        <v>982.30751476899945</v>
      </c>
      <c r="F156" s="138">
        <v>1060.6138277099997</v>
      </c>
      <c r="G156" s="39">
        <v>1116.3075473180004</v>
      </c>
      <c r="J156" s="513"/>
      <c r="K156" s="513"/>
      <c r="L156" s="513"/>
      <c r="M156" s="513"/>
    </row>
    <row r="157" spans="1:13" ht="12.6" customHeight="1">
      <c r="A157" s="269"/>
      <c r="B157" s="52" t="s">
        <v>120</v>
      </c>
      <c r="C157" s="38">
        <v>656.96488864599996</v>
      </c>
      <c r="D157" s="137">
        <v>660.72327564700004</v>
      </c>
      <c r="E157" s="38">
        <v>700.54165644900002</v>
      </c>
      <c r="F157" s="137">
        <v>774.32149981099997</v>
      </c>
      <c r="G157" s="38">
        <v>818.34489022100001</v>
      </c>
      <c r="J157" s="513"/>
      <c r="K157" s="513"/>
      <c r="L157" s="513"/>
      <c r="M157" s="513"/>
    </row>
    <row r="158" spans="1:13" ht="12.6" customHeight="1">
      <c r="A158" s="269"/>
      <c r="B158" s="40" t="s">
        <v>64</v>
      </c>
      <c r="C158" s="38">
        <v>-141.33020668699976</v>
      </c>
      <c r="D158" s="137">
        <v>-110.69604768600004</v>
      </c>
      <c r="E158" s="38">
        <v>-121.6531217290003</v>
      </c>
      <c r="F158" s="137">
        <v>38.822074347999546</v>
      </c>
      <c r="G158" s="38">
        <v>116.03673861700031</v>
      </c>
      <c r="J158" s="513"/>
      <c r="K158" s="513"/>
      <c r="L158" s="513"/>
      <c r="M158" s="513"/>
    </row>
    <row r="159" spans="1:13" ht="12.6" customHeight="1">
      <c r="A159" s="269"/>
      <c r="B159" s="100" t="s">
        <v>65</v>
      </c>
      <c r="C159" s="101">
        <v>-0.14754822236726661</v>
      </c>
      <c r="D159" s="248">
        <v>-0.11632919302875487</v>
      </c>
      <c r="E159" s="101">
        <v>-0.12384423401016981</v>
      </c>
      <c r="F159" s="248">
        <v>3.6603402042967276E-2</v>
      </c>
      <c r="G159" s="101">
        <v>0.10394692653990016</v>
      </c>
      <c r="J159" s="547"/>
      <c r="K159" s="547"/>
      <c r="L159" s="547"/>
      <c r="M159" s="547"/>
    </row>
    <row r="160" spans="1:13" ht="12.6" customHeight="1">
      <c r="A160" s="269"/>
      <c r="B160" s="261" t="s">
        <v>15</v>
      </c>
      <c r="C160" s="38">
        <v>-590.19862613699979</v>
      </c>
      <c r="D160" s="137">
        <v>-517.79877908100002</v>
      </c>
      <c r="E160" s="38">
        <v>-478.8448839470002</v>
      </c>
      <c r="F160" s="137">
        <v>-322.30566137200049</v>
      </c>
      <c r="G160" s="38">
        <v>-239.62640544799962</v>
      </c>
      <c r="J160" s="513"/>
      <c r="K160" s="513"/>
      <c r="L160" s="513"/>
      <c r="M160" s="513"/>
    </row>
    <row r="161" spans="1:13" ht="12.6" customHeight="1">
      <c r="A161" s="269"/>
      <c r="B161" s="51" t="s">
        <v>118</v>
      </c>
      <c r="C161" s="142">
        <v>-529.97394170099972</v>
      </c>
      <c r="D161" s="380">
        <v>-537.04958502200009</v>
      </c>
      <c r="E161" s="142">
        <v>-993.6878505210002</v>
      </c>
      <c r="F161" s="380">
        <v>-364.4163277670005</v>
      </c>
      <c r="G161" s="142">
        <v>-237.94679194999958</v>
      </c>
      <c r="J161" s="513"/>
      <c r="K161" s="513"/>
      <c r="L161" s="513"/>
      <c r="M161" s="513"/>
    </row>
    <row r="162" spans="1:13" ht="12.6" hidden="1" customHeight="1">
      <c r="A162" s="269"/>
      <c r="B162" s="376" t="s">
        <v>31</v>
      </c>
      <c r="C162" s="142">
        <v>0</v>
      </c>
      <c r="D162" s="380">
        <v>0</v>
      </c>
      <c r="E162" s="142">
        <v>0</v>
      </c>
      <c r="F162" s="380">
        <v>0</v>
      </c>
      <c r="G162" s="142">
        <v>0</v>
      </c>
      <c r="J162" s="513"/>
      <c r="K162" s="513"/>
      <c r="L162" s="513"/>
      <c r="M162" s="513"/>
    </row>
    <row r="163" spans="1:13" ht="12.6" customHeight="1">
      <c r="A163" s="269"/>
      <c r="B163" s="378" t="s">
        <v>259</v>
      </c>
      <c r="C163" s="141">
        <v>-529.97394170099972</v>
      </c>
      <c r="D163" s="381">
        <v>-537.04958502200009</v>
      </c>
      <c r="E163" s="141">
        <v>-993.6878505210002</v>
      </c>
      <c r="F163" s="381">
        <v>-364.4163277670005</v>
      </c>
      <c r="G163" s="141">
        <v>-237.94679194999958</v>
      </c>
      <c r="J163" s="513"/>
      <c r="K163" s="513"/>
      <c r="L163" s="513"/>
      <c r="M163" s="513"/>
    </row>
    <row r="164" spans="1:13" ht="12.6" customHeight="1">
      <c r="A164" s="269"/>
      <c r="B164" s="377" t="s">
        <v>255</v>
      </c>
      <c r="C164" s="142">
        <v>0</v>
      </c>
      <c r="D164" s="380">
        <v>0</v>
      </c>
      <c r="E164" s="142">
        <v>0</v>
      </c>
      <c r="F164" s="380">
        <v>0</v>
      </c>
      <c r="G164" s="142">
        <v>0</v>
      </c>
      <c r="J164" s="513"/>
      <c r="K164" s="513"/>
      <c r="L164" s="513"/>
      <c r="M164" s="513"/>
    </row>
    <row r="165" spans="1:13" ht="12.6" customHeight="1">
      <c r="A165" s="269"/>
      <c r="B165" s="379" t="s">
        <v>256</v>
      </c>
      <c r="C165" s="493">
        <v>-529.97394170099972</v>
      </c>
      <c r="D165" s="496">
        <v>-537.04958502200009</v>
      </c>
      <c r="E165" s="493">
        <v>-993.6878505210002</v>
      </c>
      <c r="F165" s="496">
        <v>-364.4163277670005</v>
      </c>
      <c r="G165" s="493">
        <v>-237.94679194999958</v>
      </c>
      <c r="J165" s="513"/>
      <c r="K165" s="513"/>
      <c r="L165" s="513"/>
      <c r="M165" s="513"/>
    </row>
    <row r="166" spans="1:13" ht="12.6" customHeight="1">
      <c r="A166" s="269"/>
      <c r="B166" s="78" t="s">
        <v>60</v>
      </c>
      <c r="C166" s="91">
        <v>1414.1546385279994</v>
      </c>
      <c r="D166" s="135">
        <v>978.07902759300032</v>
      </c>
      <c r="E166" s="91">
        <v>1593.3323672490001</v>
      </c>
      <c r="F166" s="135">
        <v>900.93192579100059</v>
      </c>
      <c r="G166" s="91">
        <v>857.85295007199989</v>
      </c>
      <c r="J166" s="513"/>
      <c r="K166" s="513"/>
      <c r="L166" s="513"/>
      <c r="M166" s="513"/>
    </row>
    <row r="167" spans="1:13" ht="12.6" customHeight="1">
      <c r="A167" s="269"/>
      <c r="B167" s="78" t="s">
        <v>61</v>
      </c>
      <c r="C167" s="91">
        <v>-1555.484845214999</v>
      </c>
      <c r="D167" s="135">
        <v>-1088.7750752790002</v>
      </c>
      <c r="E167" s="91">
        <v>-1714.9854889780004</v>
      </c>
      <c r="F167" s="135">
        <v>-862.10985144300105</v>
      </c>
      <c r="G167" s="91">
        <v>-741.81621145499957</v>
      </c>
      <c r="J167" s="513"/>
      <c r="K167" s="513"/>
      <c r="L167" s="513"/>
      <c r="M167" s="513"/>
    </row>
    <row r="168" spans="1:13" ht="12.6" customHeight="1">
      <c r="A168" s="269"/>
      <c r="B168" s="90" t="s">
        <v>69</v>
      </c>
      <c r="C168" s="92">
        <v>46105.384061746008</v>
      </c>
      <c r="D168" s="250">
        <v>44788.355792411996</v>
      </c>
      <c r="E168" s="92">
        <v>43497.482967498996</v>
      </c>
      <c r="F168" s="250">
        <v>42764.180256066</v>
      </c>
      <c r="G168" s="92">
        <v>43496.328029507</v>
      </c>
      <c r="J168" s="513"/>
      <c r="K168" s="513"/>
      <c r="L168" s="513"/>
      <c r="M168" s="513"/>
    </row>
    <row r="169" spans="1:13" customFormat="1" ht="25.5" customHeight="1">
      <c r="B169" s="581"/>
      <c r="C169" s="581"/>
      <c r="D169" s="581"/>
      <c r="E169" s="581"/>
      <c r="F169" s="581"/>
      <c r="G169" s="581"/>
      <c r="J169" s="515"/>
      <c r="K169" s="515"/>
      <c r="L169" s="515"/>
      <c r="M169" s="515"/>
    </row>
    <row r="170" spans="1:13" customFormat="1" ht="12.75">
      <c r="B170" s="508"/>
      <c r="C170" s="508"/>
      <c r="D170" s="508"/>
      <c r="E170" s="508"/>
      <c r="F170" s="508"/>
      <c r="G170" s="508"/>
      <c r="J170" s="515"/>
      <c r="K170" s="515"/>
      <c r="L170" s="515"/>
      <c r="M170" s="515"/>
    </row>
    <row r="171" spans="1:13" s="32" customFormat="1">
      <c r="A171" s="272">
        <v>4.2</v>
      </c>
      <c r="B171" s="22" t="s">
        <v>262</v>
      </c>
      <c r="C171" s="22"/>
      <c r="D171" s="22"/>
      <c r="E171" s="22"/>
      <c r="J171" s="474"/>
      <c r="K171" s="474"/>
      <c r="L171" s="474"/>
      <c r="M171" s="474"/>
    </row>
    <row r="172" spans="1:13" s="32" customFormat="1">
      <c r="A172" s="114"/>
      <c r="J172" s="474"/>
      <c r="K172" s="474"/>
      <c r="L172" s="474"/>
      <c r="M172" s="474"/>
    </row>
    <row r="173" spans="1:13" s="81" customFormat="1" ht="12.75" customHeight="1">
      <c r="A173" s="359"/>
      <c r="B173" s="1" t="s">
        <v>276</v>
      </c>
      <c r="G173" s="3" t="s">
        <v>192</v>
      </c>
      <c r="J173" s="521"/>
      <c r="K173" s="521"/>
      <c r="L173" s="521"/>
      <c r="M173" s="521"/>
    </row>
    <row r="174" spans="1:13" s="40" customFormat="1" ht="12.75" customHeight="1">
      <c r="A174" s="360"/>
      <c r="B174" s="575" t="s">
        <v>0</v>
      </c>
      <c r="C174" s="576" t="s">
        <v>1</v>
      </c>
      <c r="D174" s="577"/>
      <c r="E174" s="577"/>
      <c r="F174" s="577"/>
      <c r="G174" s="577"/>
      <c r="J174" s="520"/>
      <c r="K174" s="520"/>
      <c r="L174" s="520"/>
      <c r="M174" s="520"/>
    </row>
    <row r="175" spans="1:13" s="40" customFormat="1" ht="24" customHeight="1">
      <c r="A175" s="361"/>
      <c r="B175" s="569"/>
      <c r="C175" s="201">
        <f>$C$6</f>
        <v>44469</v>
      </c>
      <c r="D175" s="201">
        <f>$D$6</f>
        <v>44377</v>
      </c>
      <c r="E175" s="201">
        <f>$E$6</f>
        <v>44286</v>
      </c>
      <c r="F175" s="201">
        <f>$F$6</f>
        <v>44196</v>
      </c>
      <c r="G175" s="201">
        <f>$G$6</f>
        <v>44104</v>
      </c>
      <c r="J175" s="520"/>
      <c r="K175" s="520"/>
      <c r="L175" s="520"/>
      <c r="M175" s="520"/>
    </row>
    <row r="176" spans="1:13" s="40" customFormat="1">
      <c r="A176" s="269"/>
      <c r="B176" s="40" t="s">
        <v>4</v>
      </c>
      <c r="C176" s="362">
        <v>85915.677568233965</v>
      </c>
      <c r="D176" s="363">
        <v>81773.153924568993</v>
      </c>
      <c r="E176" s="362">
        <v>76017.490857259982</v>
      </c>
      <c r="F176" s="363">
        <v>76441.540934315999</v>
      </c>
      <c r="G176" s="362">
        <v>71660.353665636983</v>
      </c>
      <c r="I176" s="136"/>
      <c r="J176" s="513"/>
      <c r="K176" s="513"/>
      <c r="L176" s="513"/>
      <c r="M176" s="513"/>
    </row>
    <row r="177" spans="1:13" s="40" customFormat="1">
      <c r="A177" s="269"/>
      <c r="B177" s="40" t="s">
        <v>120</v>
      </c>
      <c r="C177" s="364">
        <v>69933.167118079</v>
      </c>
      <c r="D177" s="365">
        <v>66394.547087939005</v>
      </c>
      <c r="E177" s="364">
        <v>61538.064936579001</v>
      </c>
      <c r="F177" s="365">
        <v>61517.747833607005</v>
      </c>
      <c r="G177" s="364">
        <v>57678.744026045999</v>
      </c>
      <c r="I177" s="136"/>
      <c r="J177" s="513"/>
      <c r="K177" s="513"/>
      <c r="L177" s="513"/>
      <c r="M177" s="513"/>
    </row>
    <row r="178" spans="1:13" s="40" customFormat="1">
      <c r="A178" s="269"/>
      <c r="B178" s="81" t="s">
        <v>64</v>
      </c>
      <c r="C178" s="364">
        <v>41743.257718275971</v>
      </c>
      <c r="D178" s="365">
        <v>39272.835667117004</v>
      </c>
      <c r="E178" s="364">
        <v>36250.037016255985</v>
      </c>
      <c r="F178" s="365">
        <v>35852.111383891999</v>
      </c>
      <c r="G178" s="364">
        <v>32452.604396361967</v>
      </c>
      <c r="I178" s="136"/>
      <c r="J178" s="513"/>
      <c r="K178" s="513"/>
      <c r="L178" s="513"/>
      <c r="M178" s="513"/>
    </row>
    <row r="179" spans="1:13" s="40" customFormat="1">
      <c r="A179" s="269"/>
      <c r="B179" s="100" t="s">
        <v>65</v>
      </c>
      <c r="C179" s="102">
        <v>0.48586310321679771</v>
      </c>
      <c r="D179" s="251">
        <v>0.48026563465246708</v>
      </c>
      <c r="E179" s="102">
        <v>0.47686442432470733</v>
      </c>
      <c r="F179" s="251">
        <v>0.46901345715543175</v>
      </c>
      <c r="G179" s="102">
        <v>0.45286693040595249</v>
      </c>
      <c r="I179" s="136"/>
      <c r="J179" s="547"/>
      <c r="K179" s="547"/>
      <c r="L179" s="547"/>
      <c r="M179" s="547"/>
    </row>
    <row r="180" spans="1:13" s="40" customFormat="1">
      <c r="A180" s="269"/>
      <c r="B180" s="265" t="s">
        <v>15</v>
      </c>
      <c r="C180" s="364">
        <v>28057.272809669965</v>
      </c>
      <c r="D180" s="365">
        <v>25925.928155144004</v>
      </c>
      <c r="E180" s="364">
        <v>23327.078985778993</v>
      </c>
      <c r="F180" s="365">
        <v>22745.400508046998</v>
      </c>
      <c r="G180" s="364">
        <v>19952.228861035968</v>
      </c>
      <c r="I180" s="136"/>
      <c r="J180" s="513"/>
      <c r="K180" s="513"/>
      <c r="L180" s="513"/>
      <c r="M180" s="513"/>
    </row>
    <row r="181" spans="1:13" s="40" customFormat="1">
      <c r="A181" s="269"/>
      <c r="B181" s="261" t="s">
        <v>118</v>
      </c>
      <c r="C181" s="364">
        <v>22706.510644103968</v>
      </c>
      <c r="D181" s="365">
        <v>18682.546486510004</v>
      </c>
      <c r="E181" s="364">
        <v>15662.350967222992</v>
      </c>
      <c r="F181" s="365">
        <v>13222.224953258998</v>
      </c>
      <c r="G181" s="364">
        <v>13018.606606826968</v>
      </c>
      <c r="I181" s="136"/>
      <c r="J181" s="513"/>
      <c r="K181" s="513"/>
      <c r="L181" s="513"/>
      <c r="M181" s="513"/>
    </row>
    <row r="182" spans="1:13" s="40" customFormat="1" hidden="1">
      <c r="A182" s="269"/>
      <c r="B182" s="376" t="s">
        <v>31</v>
      </c>
      <c r="C182" s="364">
        <v>8546.0762533759989</v>
      </c>
      <c r="D182" s="365">
        <v>8589.3138389960004</v>
      </c>
      <c r="E182" s="364">
        <v>6046.7428293710018</v>
      </c>
      <c r="F182" s="365">
        <v>6581.1787226230008</v>
      </c>
      <c r="G182" s="364">
        <v>6331.2656492019996</v>
      </c>
      <c r="I182" s="136"/>
      <c r="J182" s="513"/>
      <c r="K182" s="513"/>
      <c r="L182" s="513"/>
      <c r="M182" s="513"/>
    </row>
    <row r="183" spans="1:13" s="40" customFormat="1">
      <c r="A183" s="269"/>
      <c r="B183" s="378" t="s">
        <v>259</v>
      </c>
      <c r="C183" s="382">
        <v>14160.434390727969</v>
      </c>
      <c r="D183" s="383">
        <v>10093.232647514003</v>
      </c>
      <c r="E183" s="382">
        <v>9615.6081378519903</v>
      </c>
      <c r="F183" s="383">
        <v>6641.0462306359968</v>
      </c>
      <c r="G183" s="382">
        <v>6687.3409576249687</v>
      </c>
      <c r="I183" s="136"/>
      <c r="J183" s="513"/>
      <c r="K183" s="513"/>
      <c r="L183" s="513"/>
      <c r="M183" s="513"/>
    </row>
    <row r="184" spans="1:13" s="40" customFormat="1">
      <c r="A184" s="269"/>
      <c r="B184" s="377" t="s">
        <v>255</v>
      </c>
      <c r="C184" s="364">
        <v>7582.4819238069995</v>
      </c>
      <c r="D184" s="365">
        <v>5132.6361464250003</v>
      </c>
      <c r="E184" s="364">
        <v>4696.358123510001</v>
      </c>
      <c r="F184" s="365">
        <v>3624.2767752969999</v>
      </c>
      <c r="G184" s="364">
        <v>3659.3843296127502</v>
      </c>
      <c r="I184" s="136"/>
      <c r="J184" s="513"/>
      <c r="K184" s="513"/>
      <c r="L184" s="513"/>
      <c r="M184" s="513"/>
    </row>
    <row r="185" spans="1:13" s="40" customFormat="1">
      <c r="A185" s="269"/>
      <c r="B185" s="379" t="s">
        <v>256</v>
      </c>
      <c r="C185" s="382">
        <v>6577.9524669209695</v>
      </c>
      <c r="D185" s="383">
        <v>4960.5965010890031</v>
      </c>
      <c r="E185" s="382">
        <v>4919.2500143419893</v>
      </c>
      <c r="F185" s="383">
        <v>3016.769455338997</v>
      </c>
      <c r="G185" s="382">
        <v>3027.9566280122185</v>
      </c>
      <c r="I185" s="136"/>
      <c r="J185" s="513"/>
      <c r="K185" s="513"/>
      <c r="L185" s="513"/>
      <c r="M185" s="513"/>
    </row>
    <row r="186" spans="1:13" s="40" customFormat="1">
      <c r="A186" s="269"/>
      <c r="B186" s="78" t="s">
        <v>60</v>
      </c>
      <c r="C186" s="91">
        <v>10315.12138447753</v>
      </c>
      <c r="D186" s="135">
        <v>7794.7100000000009</v>
      </c>
      <c r="E186" s="91">
        <v>15457.332500000004</v>
      </c>
      <c r="F186" s="135">
        <v>13822.027083333334</v>
      </c>
      <c r="G186" s="91">
        <v>11145.749999999998</v>
      </c>
      <c r="I186" s="136"/>
      <c r="J186" s="513"/>
      <c r="K186" s="513"/>
      <c r="L186" s="513"/>
      <c r="M186" s="513"/>
    </row>
    <row r="187" spans="1:13" s="40" customFormat="1">
      <c r="A187" s="269"/>
      <c r="B187" s="78" t="s">
        <v>61</v>
      </c>
      <c r="C187" s="91">
        <v>31428.136333798437</v>
      </c>
      <c r="D187" s="135">
        <v>31478.125667117005</v>
      </c>
      <c r="E187" s="91">
        <v>20792.704516255981</v>
      </c>
      <c r="F187" s="135">
        <v>22030.084300558665</v>
      </c>
      <c r="G187" s="91">
        <v>21306.854396361967</v>
      </c>
      <c r="I187" s="136"/>
      <c r="J187" s="513"/>
      <c r="K187" s="513"/>
      <c r="L187" s="513"/>
      <c r="M187" s="513"/>
    </row>
    <row r="188" spans="1:13" s="40" customFormat="1">
      <c r="A188" s="269"/>
      <c r="B188" s="134" t="s">
        <v>69</v>
      </c>
      <c r="C188" s="92">
        <v>669934.40687324293</v>
      </c>
      <c r="D188" s="250">
        <v>659232.22592186788</v>
      </c>
      <c r="E188" s="92">
        <v>654288.55813338305</v>
      </c>
      <c r="F188" s="250">
        <v>650293.56305231899</v>
      </c>
      <c r="G188" s="92">
        <v>637823.65140328917</v>
      </c>
      <c r="H188" s="136"/>
      <c r="I188" s="136"/>
      <c r="J188" s="513"/>
      <c r="K188" s="513"/>
      <c r="L188" s="513"/>
      <c r="M188" s="513"/>
    </row>
    <row r="189" spans="1:13" s="6" customFormat="1" ht="27" customHeight="1">
      <c r="A189" s="366"/>
      <c r="B189" s="574"/>
      <c r="C189" s="574"/>
      <c r="D189" s="574"/>
      <c r="E189" s="574"/>
      <c r="F189" s="574"/>
      <c r="G189" s="574"/>
      <c r="J189" s="522"/>
      <c r="K189" s="522"/>
      <c r="L189" s="522"/>
      <c r="M189" s="522"/>
    </row>
    <row r="190" spans="1:13" hidden="1">
      <c r="J190" s="513"/>
      <c r="K190" s="513"/>
      <c r="L190" s="513"/>
      <c r="M190" s="513"/>
    </row>
    <row r="191" spans="1:13" s="32" customFormat="1" ht="12.75" hidden="1" customHeight="1">
      <c r="A191" s="114"/>
      <c r="B191" s="1"/>
      <c r="G191" s="3"/>
      <c r="J191" s="474"/>
      <c r="K191" s="474"/>
      <c r="L191" s="474"/>
      <c r="M191" s="474"/>
    </row>
    <row r="192" spans="1:13" ht="12.75" hidden="1" customHeight="1">
      <c r="A192" s="207"/>
      <c r="B192" s="570"/>
      <c r="C192" s="572"/>
      <c r="D192" s="573"/>
      <c r="E192" s="573"/>
      <c r="F192" s="573"/>
      <c r="G192" s="573"/>
      <c r="J192" s="513"/>
      <c r="K192" s="513"/>
      <c r="L192" s="513"/>
      <c r="M192" s="513"/>
    </row>
    <row r="193" spans="1:13" ht="24" hidden="1" customHeight="1">
      <c r="A193" s="208"/>
      <c r="B193" s="571"/>
      <c r="C193" s="201"/>
      <c r="D193" s="201"/>
      <c r="E193" s="201"/>
      <c r="F193" s="201"/>
      <c r="G193" s="201"/>
      <c r="J193" s="513"/>
      <c r="K193" s="513"/>
      <c r="L193" s="513"/>
      <c r="M193" s="513"/>
    </row>
    <row r="194" spans="1:13" hidden="1">
      <c r="A194" s="269"/>
      <c r="B194" s="40"/>
      <c r="C194" s="39"/>
      <c r="D194" s="138"/>
      <c r="E194" s="39"/>
      <c r="F194" s="138"/>
      <c r="G194" s="39"/>
      <c r="I194" s="85"/>
      <c r="J194" s="513"/>
      <c r="K194" s="513"/>
      <c r="L194" s="513"/>
      <c r="M194" s="513"/>
    </row>
    <row r="195" spans="1:13" hidden="1">
      <c r="A195" s="269"/>
      <c r="B195" s="40"/>
      <c r="C195" s="38"/>
      <c r="D195" s="137"/>
      <c r="E195" s="38"/>
      <c r="F195" s="137"/>
      <c r="G195" s="38"/>
      <c r="I195" s="85"/>
      <c r="J195" s="513"/>
      <c r="K195" s="513"/>
      <c r="L195" s="513"/>
      <c r="M195" s="513"/>
    </row>
    <row r="196" spans="1:13" hidden="1">
      <c r="A196" s="269"/>
      <c r="B196" s="81"/>
      <c r="C196" s="38"/>
      <c r="D196" s="137"/>
      <c r="E196" s="38"/>
      <c r="F196" s="137"/>
      <c r="G196" s="38"/>
      <c r="I196" s="85"/>
      <c r="J196" s="513"/>
      <c r="K196" s="513"/>
      <c r="L196" s="513"/>
      <c r="M196" s="513"/>
    </row>
    <row r="197" spans="1:13" hidden="1">
      <c r="A197" s="269"/>
      <c r="B197" s="100"/>
      <c r="C197" s="102"/>
      <c r="D197" s="251"/>
      <c r="E197" s="102"/>
      <c r="F197" s="251"/>
      <c r="G197" s="102"/>
      <c r="I197" s="85"/>
      <c r="J197" s="513"/>
      <c r="K197" s="513"/>
      <c r="L197" s="513"/>
      <c r="M197" s="513"/>
    </row>
    <row r="198" spans="1:13" hidden="1">
      <c r="A198" s="269"/>
      <c r="B198" s="265"/>
      <c r="C198" s="38"/>
      <c r="D198" s="137"/>
      <c r="E198" s="38"/>
      <c r="F198" s="137"/>
      <c r="G198" s="38"/>
      <c r="I198" s="85"/>
      <c r="J198" s="513"/>
      <c r="K198" s="513"/>
      <c r="L198" s="513"/>
      <c r="M198" s="513"/>
    </row>
    <row r="199" spans="1:13" hidden="1">
      <c r="A199" s="269"/>
      <c r="B199" s="261"/>
      <c r="C199" s="38"/>
      <c r="D199" s="137"/>
      <c r="E199" s="38"/>
      <c r="F199" s="137"/>
      <c r="G199" s="38"/>
      <c r="I199" s="85"/>
      <c r="J199" s="513"/>
      <c r="K199" s="513"/>
      <c r="L199" s="513"/>
      <c r="M199" s="513"/>
    </row>
    <row r="200" spans="1:13" hidden="1">
      <c r="A200" s="269"/>
      <c r="B200" s="376"/>
      <c r="C200" s="38"/>
      <c r="D200" s="137"/>
      <c r="E200" s="38"/>
      <c r="F200" s="137"/>
      <c r="G200" s="38"/>
      <c r="I200" s="85"/>
      <c r="J200" s="513"/>
      <c r="K200" s="513"/>
      <c r="L200" s="513"/>
      <c r="M200" s="513"/>
    </row>
    <row r="201" spans="1:13" hidden="1">
      <c r="A201" s="269"/>
      <c r="B201" s="378"/>
      <c r="C201" s="382"/>
      <c r="D201" s="383"/>
      <c r="E201" s="382"/>
      <c r="F201" s="383"/>
      <c r="G201" s="382"/>
      <c r="I201" s="85"/>
      <c r="J201" s="513"/>
      <c r="K201" s="513"/>
      <c r="L201" s="513"/>
      <c r="M201" s="513"/>
    </row>
    <row r="202" spans="1:13" hidden="1">
      <c r="A202" s="269"/>
      <c r="B202" s="377"/>
      <c r="C202" s="38"/>
      <c r="D202" s="137"/>
      <c r="E202" s="38"/>
      <c r="F202" s="137"/>
      <c r="G202" s="38"/>
      <c r="I202" s="85"/>
      <c r="J202" s="513"/>
      <c r="K202" s="513"/>
      <c r="L202" s="513"/>
      <c r="M202" s="513"/>
    </row>
    <row r="203" spans="1:13" hidden="1">
      <c r="A203" s="269"/>
      <c r="B203" s="379"/>
      <c r="C203" s="382"/>
      <c r="D203" s="383"/>
      <c r="E203" s="382"/>
      <c r="F203" s="383"/>
      <c r="G203" s="382"/>
      <c r="I203" s="85"/>
      <c r="J203" s="513"/>
      <c r="K203" s="513"/>
      <c r="L203" s="513"/>
      <c r="M203" s="513"/>
    </row>
    <row r="204" spans="1:13" hidden="1">
      <c r="A204" s="269"/>
      <c r="B204" s="78"/>
      <c r="C204" s="91"/>
      <c r="D204" s="135"/>
      <c r="E204" s="91"/>
      <c r="F204" s="135"/>
      <c r="G204" s="91"/>
      <c r="I204" s="85"/>
      <c r="J204" s="513"/>
      <c r="K204" s="513"/>
      <c r="L204" s="513"/>
      <c r="M204" s="513"/>
    </row>
    <row r="205" spans="1:13" hidden="1">
      <c r="A205" s="269"/>
      <c r="B205" s="78"/>
      <c r="C205" s="91"/>
      <c r="D205" s="135"/>
      <c r="E205" s="91"/>
      <c r="F205" s="135"/>
      <c r="G205" s="91"/>
      <c r="I205" s="85"/>
      <c r="J205" s="513"/>
      <c r="K205" s="513"/>
      <c r="L205" s="513"/>
      <c r="M205" s="513"/>
    </row>
    <row r="206" spans="1:13" hidden="1">
      <c r="A206" s="269"/>
      <c r="B206" s="134"/>
      <c r="C206" s="92"/>
      <c r="D206" s="250"/>
      <c r="E206" s="92"/>
      <c r="F206" s="250"/>
      <c r="G206" s="92"/>
      <c r="H206" s="85"/>
      <c r="I206" s="85"/>
      <c r="J206" s="513"/>
      <c r="K206" s="513"/>
      <c r="L206" s="513"/>
      <c r="M206" s="513"/>
    </row>
    <row r="207" spans="1:13" hidden="1">
      <c r="A207" s="269"/>
      <c r="B207" s="370"/>
      <c r="C207" s="81"/>
      <c r="D207" s="81"/>
      <c r="E207" s="81"/>
      <c r="F207" s="81"/>
      <c r="G207" s="81"/>
      <c r="H207" s="85"/>
      <c r="I207" s="85"/>
      <c r="J207" s="513"/>
      <c r="K207" s="513"/>
      <c r="L207" s="513"/>
      <c r="M207" s="513"/>
    </row>
    <row r="208" spans="1:13">
      <c r="A208" s="269"/>
      <c r="B208" s="368"/>
      <c r="C208" s="81"/>
      <c r="D208" s="81"/>
      <c r="E208" s="81"/>
      <c r="F208" s="81"/>
      <c r="G208" s="81"/>
      <c r="H208" s="85"/>
      <c r="I208" s="85"/>
      <c r="J208" s="513"/>
      <c r="K208" s="513"/>
      <c r="L208" s="513"/>
      <c r="M208" s="513"/>
    </row>
    <row r="209" spans="1:13" s="32" customFormat="1" ht="12.75" customHeight="1">
      <c r="A209" s="114"/>
      <c r="B209" s="1" t="s">
        <v>227</v>
      </c>
      <c r="G209" s="217" t="s">
        <v>194</v>
      </c>
      <c r="J209" s="474"/>
      <c r="K209" s="474"/>
      <c r="L209" s="474"/>
      <c r="M209" s="474"/>
    </row>
    <row r="210" spans="1:13" ht="12.75" customHeight="1">
      <c r="A210" s="207"/>
      <c r="B210" s="570" t="s">
        <v>0</v>
      </c>
      <c r="C210" s="572" t="s">
        <v>1</v>
      </c>
      <c r="D210" s="573"/>
      <c r="E210" s="573"/>
      <c r="F210" s="573"/>
      <c r="G210" s="573"/>
      <c r="J210" s="513"/>
      <c r="K210" s="513"/>
      <c r="L210" s="513"/>
      <c r="M210" s="513"/>
    </row>
    <row r="211" spans="1:13" ht="24" customHeight="1">
      <c r="A211" s="208"/>
      <c r="B211" s="571"/>
      <c r="C211" s="201">
        <f>$C$6</f>
        <v>44469</v>
      </c>
      <c r="D211" s="201">
        <f>$D$6</f>
        <v>44377</v>
      </c>
      <c r="E211" s="201">
        <f>$E$6</f>
        <v>44286</v>
      </c>
      <c r="F211" s="201">
        <f>$F$6</f>
        <v>44196</v>
      </c>
      <c r="G211" s="201">
        <f>$G$6</f>
        <v>44104</v>
      </c>
      <c r="J211" s="513"/>
      <c r="K211" s="513"/>
      <c r="L211" s="513"/>
      <c r="M211" s="513"/>
    </row>
    <row r="212" spans="1:13">
      <c r="A212" s="269"/>
      <c r="B212" s="40" t="s">
        <v>4</v>
      </c>
      <c r="C212" s="39">
        <v>1160.170807064052</v>
      </c>
      <c r="D212" s="138">
        <v>1112.1129026745839</v>
      </c>
      <c r="E212" s="39">
        <v>1037.6268470618388</v>
      </c>
      <c r="F212" s="138">
        <v>1034.2841170744048</v>
      </c>
      <c r="G212" s="39">
        <v>964.5210676465058</v>
      </c>
      <c r="I212" s="85"/>
      <c r="J212" s="513"/>
      <c r="K212" s="513"/>
      <c r="L212" s="513"/>
      <c r="M212" s="513"/>
    </row>
    <row r="213" spans="1:13">
      <c r="A213" s="269"/>
      <c r="B213" s="40" t="s">
        <v>120</v>
      </c>
      <c r="C213" s="38">
        <v>944.362038287421</v>
      </c>
      <c r="D213" s="137">
        <v>902.93799647260835</v>
      </c>
      <c r="E213" s="38">
        <v>840.03461336844055</v>
      </c>
      <c r="F213" s="137">
        <v>832.38809646367383</v>
      </c>
      <c r="G213" s="38">
        <v>776.4007062430162</v>
      </c>
      <c r="I213" s="85"/>
      <c r="J213" s="513"/>
      <c r="K213" s="513"/>
      <c r="L213" s="513"/>
      <c r="M213" s="513"/>
    </row>
    <row r="214" spans="1:13">
      <c r="A214" s="269"/>
      <c r="B214" s="81" t="s">
        <v>64</v>
      </c>
      <c r="C214" s="38">
        <v>563.692375859614</v>
      </c>
      <c r="D214" s="137">
        <v>534.13774766855363</v>
      </c>
      <c r="E214" s="38">
        <v>494.78879621065607</v>
      </c>
      <c r="F214" s="137">
        <v>485.12180410268417</v>
      </c>
      <c r="G214" s="38">
        <v>436.78386287847172</v>
      </c>
      <c r="I214" s="85"/>
      <c r="J214" s="513"/>
      <c r="K214" s="513"/>
      <c r="L214" s="513"/>
      <c r="M214" s="513"/>
    </row>
    <row r="215" spans="1:13">
      <c r="A215" s="269"/>
      <c r="B215" s="100" t="s">
        <v>65</v>
      </c>
      <c r="C215" s="102">
        <v>0.4858701601758999</v>
      </c>
      <c r="D215" s="251">
        <v>0.48029093663419892</v>
      </c>
      <c r="E215" s="102">
        <v>0.47684656349410015</v>
      </c>
      <c r="F215" s="251">
        <v>0.46904114265518132</v>
      </c>
      <c r="G215" s="102">
        <v>0.45285051569091467</v>
      </c>
      <c r="I215" s="85"/>
      <c r="J215" s="547"/>
      <c r="K215" s="547"/>
      <c r="L215" s="547"/>
      <c r="M215" s="547"/>
    </row>
    <row r="216" spans="1:13">
      <c r="A216" s="269"/>
      <c r="B216" s="265" t="s">
        <v>15</v>
      </c>
      <c r="C216" s="38">
        <v>378.88207335701827</v>
      </c>
      <c r="D216" s="137">
        <v>352.62839697178009</v>
      </c>
      <c r="E216" s="38">
        <v>318.39047461739432</v>
      </c>
      <c r="F216" s="137">
        <v>307.80029151064093</v>
      </c>
      <c r="G216" s="38">
        <v>268.55451016309075</v>
      </c>
      <c r="I216" s="85"/>
      <c r="J216" s="513"/>
      <c r="K216" s="513"/>
      <c r="L216" s="513"/>
      <c r="M216" s="513"/>
    </row>
    <row r="217" spans="1:13">
      <c r="A217" s="269"/>
      <c r="B217" s="261" t="s">
        <v>118</v>
      </c>
      <c r="C217" s="38">
        <v>306.57355280987622</v>
      </c>
      <c r="D217" s="137">
        <v>254.08466248558611</v>
      </c>
      <c r="E217" s="38">
        <v>213.72729684678816</v>
      </c>
      <c r="F217" s="137">
        <v>178.96640338272334</v>
      </c>
      <c r="G217" s="38">
        <v>175.41280121304129</v>
      </c>
      <c r="I217" s="85"/>
      <c r="J217" s="513"/>
      <c r="K217" s="513"/>
      <c r="L217" s="513"/>
      <c r="M217" s="513"/>
    </row>
    <row r="218" spans="1:13" hidden="1">
      <c r="A218" s="269"/>
      <c r="B218" s="376" t="s">
        <v>31</v>
      </c>
      <c r="C218" s="38">
        <v>115.39240522215704</v>
      </c>
      <c r="D218" s="137">
        <v>116.80411160893263</v>
      </c>
      <c r="E218" s="38">
        <v>82.534328374058276</v>
      </c>
      <c r="F218" s="137">
        <v>89.060574252924027</v>
      </c>
      <c r="G218" s="38">
        <v>85.149900795862891</v>
      </c>
      <c r="I218" s="85"/>
      <c r="J218" s="513"/>
      <c r="K218" s="513"/>
      <c r="L218" s="513"/>
      <c r="M218" s="513"/>
    </row>
    <row r="219" spans="1:13">
      <c r="A219" s="269"/>
      <c r="B219" s="378" t="s">
        <v>259</v>
      </c>
      <c r="C219" s="382">
        <v>191.18114758771918</v>
      </c>
      <c r="D219" s="383">
        <v>137.28055087665348</v>
      </c>
      <c r="E219" s="382">
        <v>131.19296847272989</v>
      </c>
      <c r="F219" s="383">
        <v>89.905829129799315</v>
      </c>
      <c r="G219" s="382">
        <v>90.2629004171784</v>
      </c>
      <c r="I219" s="85"/>
      <c r="J219" s="513"/>
      <c r="K219" s="513"/>
      <c r="L219" s="513"/>
      <c r="M219" s="513"/>
    </row>
    <row r="220" spans="1:13">
      <c r="A220" s="269"/>
      <c r="B220" s="377" t="s">
        <v>255</v>
      </c>
      <c r="C220" s="38">
        <v>102.38181000002699</v>
      </c>
      <c r="D220" s="137">
        <v>69.806891000000007</v>
      </c>
      <c r="E220" s="38">
        <v>64.081164000000044</v>
      </c>
      <c r="F220" s="137">
        <v>49.061036000010162</v>
      </c>
      <c r="G220" s="38">
        <v>49.353459886060932</v>
      </c>
      <c r="I220" s="85"/>
      <c r="J220" s="513"/>
      <c r="K220" s="513"/>
      <c r="L220" s="513"/>
      <c r="M220" s="513"/>
    </row>
    <row r="221" spans="1:13">
      <c r="A221" s="269"/>
      <c r="B221" s="379" t="s">
        <v>256</v>
      </c>
      <c r="C221" s="382">
        <v>88.799337587692193</v>
      </c>
      <c r="D221" s="383">
        <v>67.473659876653471</v>
      </c>
      <c r="E221" s="382">
        <v>67.111804472729844</v>
      </c>
      <c r="F221" s="383">
        <v>40.844793129789153</v>
      </c>
      <c r="G221" s="382">
        <v>40.909440531117468</v>
      </c>
      <c r="I221" s="85"/>
      <c r="J221" s="513"/>
      <c r="K221" s="513"/>
      <c r="L221" s="513"/>
      <c r="M221" s="513"/>
    </row>
    <row r="222" spans="1:13">
      <c r="A222" s="269"/>
      <c r="B222" s="78" t="s">
        <v>60</v>
      </c>
      <c r="C222" s="91">
        <v>139.29078957945478</v>
      </c>
      <c r="D222" s="135">
        <v>106</v>
      </c>
      <c r="E222" s="91">
        <v>211.00000000000003</v>
      </c>
      <c r="F222" s="135">
        <v>188</v>
      </c>
      <c r="G222" s="91">
        <v>149</v>
      </c>
      <c r="I222" s="85"/>
      <c r="J222" s="513"/>
      <c r="K222" s="513"/>
      <c r="L222" s="513"/>
      <c r="M222" s="513"/>
    </row>
    <row r="223" spans="1:13">
      <c r="A223" s="269"/>
      <c r="B223" s="78" t="s">
        <v>61</v>
      </c>
      <c r="C223" s="91">
        <v>425.40158628015922</v>
      </c>
      <c r="D223" s="135">
        <v>428.13774766855363</v>
      </c>
      <c r="E223" s="91">
        <v>283.78879621065607</v>
      </c>
      <c r="F223" s="135">
        <v>298.12180410268417</v>
      </c>
      <c r="G223" s="91">
        <v>286.78386287847172</v>
      </c>
      <c r="I223" s="85"/>
      <c r="J223" s="513"/>
      <c r="K223" s="513"/>
      <c r="L223" s="513"/>
      <c r="M223" s="513"/>
    </row>
    <row r="224" spans="1:13">
      <c r="A224" s="269"/>
      <c r="B224" s="134" t="s">
        <v>69</v>
      </c>
      <c r="C224" s="92">
        <v>9034.5491638615422</v>
      </c>
      <c r="D224" s="250">
        <v>8881.5389144071123</v>
      </c>
      <c r="E224" s="92">
        <v>8915.8350907322056</v>
      </c>
      <c r="F224" s="250">
        <v>8870.4619158684909</v>
      </c>
      <c r="G224" s="92">
        <v>8635.8684142204784</v>
      </c>
      <c r="H224" s="85"/>
      <c r="I224" s="85"/>
      <c r="J224" s="513"/>
      <c r="K224" s="513"/>
      <c r="L224" s="513"/>
      <c r="M224" s="513"/>
    </row>
    <row r="225" spans="1:13" ht="29.25" customHeight="1">
      <c r="B225" s="574"/>
      <c r="C225" s="574"/>
      <c r="D225" s="574"/>
      <c r="E225" s="574"/>
      <c r="F225" s="574"/>
      <c r="G225" s="574"/>
      <c r="J225" s="513"/>
      <c r="K225" s="513"/>
      <c r="L225" s="513"/>
      <c r="M225" s="513"/>
    </row>
    <row r="226" spans="1:13" hidden="1">
      <c r="B226" s="367"/>
      <c r="C226" s="367"/>
      <c r="D226" s="367"/>
      <c r="E226" s="367"/>
      <c r="F226" s="367"/>
      <c r="G226" s="367"/>
      <c r="J226" s="513"/>
      <c r="K226" s="513"/>
      <c r="L226" s="513"/>
      <c r="M226" s="513"/>
    </row>
    <row r="227" spans="1:13" s="32" customFormat="1" ht="12.75" hidden="1" customHeight="1">
      <c r="A227" s="114"/>
      <c r="B227" s="1"/>
      <c r="G227" s="217"/>
      <c r="J227" s="474"/>
      <c r="K227" s="474"/>
      <c r="L227" s="474"/>
      <c r="M227" s="474"/>
    </row>
    <row r="228" spans="1:13" ht="12.75" hidden="1" customHeight="1">
      <c r="A228" s="207"/>
      <c r="B228" s="570"/>
      <c r="C228" s="572"/>
      <c r="D228" s="573"/>
      <c r="E228" s="573"/>
      <c r="F228" s="573"/>
      <c r="G228" s="573"/>
      <c r="J228" s="513"/>
      <c r="K228" s="513"/>
      <c r="L228" s="513"/>
      <c r="M228" s="513"/>
    </row>
    <row r="229" spans="1:13" ht="24" hidden="1" customHeight="1">
      <c r="A229" s="208"/>
      <c r="B229" s="571"/>
      <c r="C229" s="201"/>
      <c r="D229" s="201"/>
      <c r="E229" s="201"/>
      <c r="F229" s="201"/>
      <c r="G229" s="201"/>
      <c r="J229" s="513"/>
      <c r="K229" s="513"/>
      <c r="L229" s="513"/>
      <c r="M229" s="513"/>
    </row>
    <row r="230" spans="1:13" hidden="1">
      <c r="A230" s="269"/>
      <c r="B230" s="40"/>
      <c r="C230" s="39"/>
      <c r="D230" s="138"/>
      <c r="E230" s="39"/>
      <c r="F230" s="138"/>
      <c r="G230" s="39"/>
      <c r="I230" s="85"/>
      <c r="J230" s="513"/>
      <c r="K230" s="513"/>
      <c r="L230" s="513"/>
      <c r="M230" s="513"/>
    </row>
    <row r="231" spans="1:13" hidden="1">
      <c r="A231" s="269"/>
      <c r="B231" s="40"/>
      <c r="C231" s="38"/>
      <c r="D231" s="137"/>
      <c r="E231" s="38"/>
      <c r="F231" s="137"/>
      <c r="G231" s="38"/>
      <c r="I231" s="85"/>
      <c r="J231" s="513"/>
      <c r="K231" s="513"/>
      <c r="L231" s="513"/>
      <c r="M231" s="513"/>
    </row>
    <row r="232" spans="1:13" hidden="1">
      <c r="A232" s="269"/>
      <c r="B232" s="81"/>
      <c r="C232" s="38"/>
      <c r="D232" s="137"/>
      <c r="E232" s="38"/>
      <c r="F232" s="137"/>
      <c r="G232" s="38"/>
      <c r="I232" s="85"/>
      <c r="J232" s="513"/>
      <c r="K232" s="513"/>
      <c r="L232" s="513"/>
      <c r="M232" s="513"/>
    </row>
    <row r="233" spans="1:13" hidden="1">
      <c r="A233" s="269"/>
      <c r="B233" s="100"/>
      <c r="C233" s="102"/>
      <c r="D233" s="251"/>
      <c r="E233" s="102"/>
      <c r="F233" s="251"/>
      <c r="G233" s="102"/>
      <c r="I233" s="85"/>
      <c r="J233" s="513"/>
      <c r="K233" s="513"/>
      <c r="L233" s="513"/>
      <c r="M233" s="513"/>
    </row>
    <row r="234" spans="1:13" hidden="1">
      <c r="A234" s="269"/>
      <c r="B234" s="265"/>
      <c r="C234" s="38"/>
      <c r="D234" s="137"/>
      <c r="E234" s="38"/>
      <c r="F234" s="137"/>
      <c r="G234" s="38"/>
      <c r="I234" s="85"/>
      <c r="J234" s="513"/>
      <c r="K234" s="513"/>
      <c r="L234" s="513"/>
      <c r="M234" s="513"/>
    </row>
    <row r="235" spans="1:13" hidden="1">
      <c r="A235" s="269"/>
      <c r="B235" s="261"/>
      <c r="C235" s="38"/>
      <c r="D235" s="137"/>
      <c r="E235" s="38"/>
      <c r="F235" s="137"/>
      <c r="G235" s="38"/>
      <c r="I235" s="85"/>
      <c r="J235" s="513"/>
      <c r="K235" s="513"/>
      <c r="L235" s="513"/>
      <c r="M235" s="513"/>
    </row>
    <row r="236" spans="1:13" ht="11.25" hidden="1" customHeight="1">
      <c r="A236" s="269"/>
      <c r="B236" s="376"/>
      <c r="C236" s="38"/>
      <c r="D236" s="137"/>
      <c r="E236" s="38"/>
      <c r="F236" s="137"/>
      <c r="G236" s="38"/>
      <c r="I236" s="85"/>
      <c r="J236" s="513"/>
      <c r="K236" s="513"/>
      <c r="L236" s="513"/>
      <c r="M236" s="513"/>
    </row>
    <row r="237" spans="1:13" hidden="1">
      <c r="A237" s="269"/>
      <c r="B237" s="378"/>
      <c r="C237" s="382"/>
      <c r="D237" s="383"/>
      <c r="E237" s="382"/>
      <c r="F237" s="383"/>
      <c r="G237" s="382"/>
      <c r="I237" s="85"/>
      <c r="J237" s="513"/>
      <c r="K237" s="513"/>
      <c r="L237" s="513"/>
      <c r="M237" s="513"/>
    </row>
    <row r="238" spans="1:13" hidden="1">
      <c r="A238" s="269"/>
      <c r="B238" s="377"/>
      <c r="C238" s="38"/>
      <c r="D238" s="137"/>
      <c r="E238" s="38"/>
      <c r="F238" s="137"/>
      <c r="G238" s="38"/>
      <c r="I238" s="85"/>
      <c r="J238" s="513"/>
      <c r="K238" s="513"/>
      <c r="L238" s="513"/>
      <c r="M238" s="513"/>
    </row>
    <row r="239" spans="1:13" hidden="1">
      <c r="A239" s="269"/>
      <c r="B239" s="379"/>
      <c r="C239" s="382"/>
      <c r="D239" s="383"/>
      <c r="E239" s="382"/>
      <c r="F239" s="383"/>
      <c r="G239" s="382"/>
      <c r="I239" s="85"/>
      <c r="J239" s="513"/>
      <c r="K239" s="513"/>
      <c r="L239" s="513"/>
      <c r="M239" s="513"/>
    </row>
    <row r="240" spans="1:13" hidden="1">
      <c r="A240" s="269"/>
      <c r="B240" s="78"/>
      <c r="C240" s="91"/>
      <c r="D240" s="135"/>
      <c r="E240" s="91"/>
      <c r="F240" s="135"/>
      <c r="G240" s="91"/>
      <c r="I240" s="85"/>
      <c r="J240" s="513"/>
      <c r="K240" s="513"/>
      <c r="L240" s="513"/>
      <c r="M240" s="513"/>
    </row>
    <row r="241" spans="1:13" hidden="1">
      <c r="A241" s="269"/>
      <c r="B241" s="78"/>
      <c r="C241" s="91"/>
      <c r="D241" s="135"/>
      <c r="E241" s="91"/>
      <c r="F241" s="135"/>
      <c r="G241" s="91"/>
      <c r="I241" s="85"/>
      <c r="J241" s="513"/>
      <c r="K241" s="513"/>
      <c r="L241" s="513"/>
      <c r="M241" s="513"/>
    </row>
    <row r="242" spans="1:13" hidden="1">
      <c r="A242" s="269"/>
      <c r="B242" s="134"/>
      <c r="C242" s="92"/>
      <c r="D242" s="250"/>
      <c r="E242" s="92"/>
      <c r="F242" s="250"/>
      <c r="G242" s="92"/>
      <c r="H242" s="85"/>
      <c r="I242" s="85"/>
      <c r="J242" s="513"/>
      <c r="K242" s="513"/>
      <c r="L242" s="513"/>
      <c r="M242" s="513"/>
    </row>
    <row r="243" spans="1:13" hidden="1">
      <c r="B243" s="370"/>
      <c r="F243" s="82"/>
      <c r="J243" s="513"/>
      <c r="K243" s="513"/>
      <c r="L243" s="513"/>
      <c r="M243" s="513"/>
    </row>
    <row r="244" spans="1:13">
      <c r="B244" s="369"/>
      <c r="J244" s="513"/>
      <c r="K244" s="513"/>
      <c r="L244" s="513"/>
      <c r="M244" s="513"/>
    </row>
    <row r="245" spans="1:13" s="32" customFormat="1" ht="12.75" customHeight="1">
      <c r="A245" s="114"/>
      <c r="B245" s="1" t="s">
        <v>228</v>
      </c>
      <c r="G245" s="217" t="s">
        <v>194</v>
      </c>
      <c r="J245" s="474"/>
      <c r="K245" s="474"/>
      <c r="L245" s="474"/>
      <c r="M245" s="474"/>
    </row>
    <row r="246" spans="1:13" ht="12.75" customHeight="1">
      <c r="A246" s="207"/>
      <c r="B246" s="570" t="s">
        <v>0</v>
      </c>
      <c r="C246" s="572" t="s">
        <v>1</v>
      </c>
      <c r="D246" s="573"/>
      <c r="E246" s="573"/>
      <c r="F246" s="573"/>
      <c r="G246" s="573"/>
      <c r="J246" s="513"/>
      <c r="K246" s="513"/>
      <c r="L246" s="513"/>
      <c r="M246" s="513"/>
    </row>
    <row r="247" spans="1:13" ht="24" customHeight="1">
      <c r="A247" s="208"/>
      <c r="B247" s="571"/>
      <c r="C247" s="201">
        <f>$C$6</f>
        <v>44469</v>
      </c>
      <c r="D247" s="201">
        <f>$D$6</f>
        <v>44377</v>
      </c>
      <c r="E247" s="201">
        <f>$E$6</f>
        <v>44286</v>
      </c>
      <c r="F247" s="201">
        <f>$F$6</f>
        <v>44196</v>
      </c>
      <c r="G247" s="201">
        <f>$G$6</f>
        <v>44104</v>
      </c>
      <c r="J247" s="513"/>
      <c r="K247" s="513"/>
      <c r="L247" s="513"/>
      <c r="M247" s="513"/>
    </row>
    <row r="248" spans="1:13">
      <c r="A248" s="269"/>
      <c r="B248" s="2" t="s">
        <v>4</v>
      </c>
      <c r="C248" s="39">
        <v>1147.2366699290769</v>
      </c>
      <c r="D248" s="138">
        <v>1106.3900180006408</v>
      </c>
      <c r="E248" s="39">
        <v>1026.839224558807</v>
      </c>
      <c r="F248" s="138">
        <v>1008.2231387467745</v>
      </c>
      <c r="G248" s="39">
        <v>935.26040955776034</v>
      </c>
      <c r="I248" s="85"/>
      <c r="J248" s="513"/>
      <c r="K248" s="513"/>
      <c r="L248" s="513"/>
      <c r="M248" s="513"/>
    </row>
    <row r="249" spans="1:13">
      <c r="A249" s="269"/>
      <c r="B249" s="40" t="s">
        <v>120</v>
      </c>
      <c r="C249" s="38">
        <v>933.93291929038389</v>
      </c>
      <c r="D249" s="137">
        <v>898.18281038143823</v>
      </c>
      <c r="E249" s="38">
        <v>831.32642102853561</v>
      </c>
      <c r="F249" s="137">
        <v>811.47134380577813</v>
      </c>
      <c r="G249" s="38">
        <v>753.02167459331167</v>
      </c>
      <c r="I249" s="85"/>
      <c r="J249" s="513"/>
      <c r="K249" s="513"/>
      <c r="L249" s="513"/>
      <c r="M249" s="513"/>
    </row>
    <row r="250" spans="1:13">
      <c r="A250" s="269"/>
      <c r="B250" s="32" t="s">
        <v>64</v>
      </c>
      <c r="C250" s="38">
        <v>556.44878648492272</v>
      </c>
      <c r="D250" s="137">
        <v>532.10721324829774</v>
      </c>
      <c r="E250" s="38">
        <v>489.63769998521781</v>
      </c>
      <c r="F250" s="137">
        <v>471.92487924724986</v>
      </c>
      <c r="G250" s="38">
        <v>421.82538027945861</v>
      </c>
      <c r="I250" s="85"/>
      <c r="J250" s="513"/>
      <c r="K250" s="513"/>
      <c r="L250" s="513"/>
      <c r="M250" s="513"/>
    </row>
    <row r="251" spans="1:13">
      <c r="A251" s="269"/>
      <c r="B251" s="100" t="s">
        <v>65</v>
      </c>
      <c r="C251" s="102">
        <v>0.4850339960971809</v>
      </c>
      <c r="D251" s="251">
        <v>0.48093999818424749</v>
      </c>
      <c r="E251" s="102">
        <v>0.47683969240228052</v>
      </c>
      <c r="F251" s="251">
        <v>0.46807582677962978</v>
      </c>
      <c r="G251" s="102">
        <v>0.45102452319019848</v>
      </c>
      <c r="I251" s="85"/>
      <c r="J251" s="547"/>
      <c r="K251" s="547"/>
      <c r="L251" s="547"/>
      <c r="M251" s="547"/>
    </row>
    <row r="252" spans="1:13">
      <c r="A252" s="269"/>
      <c r="B252" s="265" t="s">
        <v>15</v>
      </c>
      <c r="C252" s="38">
        <v>372.90632058130404</v>
      </c>
      <c r="D252" s="137">
        <v>351.70657811801573</v>
      </c>
      <c r="E252" s="38">
        <v>315.07723436897129</v>
      </c>
      <c r="F252" s="137">
        <v>298.83631791590392</v>
      </c>
      <c r="G252" s="38">
        <v>258.16525696502197</v>
      </c>
      <c r="I252" s="85"/>
      <c r="J252" s="513"/>
      <c r="K252" s="513"/>
      <c r="L252" s="513"/>
      <c r="M252" s="513"/>
    </row>
    <row r="253" spans="1:13">
      <c r="A253" s="269"/>
      <c r="B253" s="265" t="s">
        <v>118</v>
      </c>
      <c r="C253" s="38">
        <v>308.35037198325068</v>
      </c>
      <c r="D253" s="137">
        <v>272.36841124608389</v>
      </c>
      <c r="E253" s="38">
        <v>231.95617241975896</v>
      </c>
      <c r="F253" s="137">
        <v>216.7850091510434</v>
      </c>
      <c r="G253" s="38">
        <v>179.81713116387965</v>
      </c>
      <c r="I253" s="85"/>
      <c r="J253" s="523"/>
      <c r="K253" s="523"/>
      <c r="L253" s="523"/>
      <c r="M253" s="523"/>
    </row>
    <row r="254" spans="1:13">
      <c r="A254" s="269"/>
      <c r="B254" s="78" t="s">
        <v>60</v>
      </c>
      <c r="C254" s="91">
        <v>139.29078957945478</v>
      </c>
      <c r="D254" s="135">
        <v>106</v>
      </c>
      <c r="E254" s="91">
        <v>211.00000000000003</v>
      </c>
      <c r="F254" s="135">
        <v>188</v>
      </c>
      <c r="G254" s="91">
        <v>149</v>
      </c>
      <c r="I254" s="85"/>
      <c r="J254" s="513"/>
      <c r="K254" s="513"/>
      <c r="L254" s="513"/>
      <c r="M254" s="513"/>
    </row>
    <row r="255" spans="1:13">
      <c r="A255" s="269"/>
      <c r="B255" s="78" t="s">
        <v>61</v>
      </c>
      <c r="C255" s="91">
        <v>417.15799690546794</v>
      </c>
      <c r="D255" s="135">
        <v>426.10721324829774</v>
      </c>
      <c r="E255" s="91">
        <v>279.63769998521775</v>
      </c>
      <c r="F255" s="135">
        <v>283.92487924724986</v>
      </c>
      <c r="G255" s="91">
        <v>271.82538027945861</v>
      </c>
      <c r="I255" s="85"/>
      <c r="J255" s="513"/>
      <c r="K255" s="513"/>
      <c r="L255" s="513"/>
      <c r="M255" s="513"/>
    </row>
    <row r="256" spans="1:13">
      <c r="A256" s="269"/>
      <c r="B256" s="134" t="s">
        <v>69</v>
      </c>
      <c r="C256" s="92">
        <v>9034.5491638615422</v>
      </c>
      <c r="D256" s="250">
        <v>8881.5389144071123</v>
      </c>
      <c r="E256" s="92">
        <v>8915.8350907322056</v>
      </c>
      <c r="F256" s="250">
        <v>8870.4619158684909</v>
      </c>
      <c r="G256" s="92">
        <v>8635.8684142204784</v>
      </c>
      <c r="H256" s="85"/>
      <c r="I256" s="85"/>
      <c r="J256" s="513"/>
      <c r="K256" s="513"/>
      <c r="L256" s="513"/>
      <c r="M256" s="513"/>
    </row>
    <row r="257" spans="1:12" ht="23.25" customHeight="1">
      <c r="B257" s="579" t="s">
        <v>338</v>
      </c>
      <c r="C257" s="579"/>
      <c r="D257" s="579"/>
      <c r="E257" s="579"/>
      <c r="F257" s="579"/>
      <c r="G257" s="579"/>
    </row>
    <row r="258" spans="1:12" ht="26.25" customHeight="1">
      <c r="B258" s="574"/>
      <c r="C258" s="574"/>
      <c r="D258" s="574"/>
      <c r="E258" s="574"/>
      <c r="F258" s="574"/>
      <c r="G258" s="574"/>
    </row>
    <row r="259" spans="1:12">
      <c r="B259" s="367"/>
      <c r="C259" s="549"/>
      <c r="D259" s="549"/>
      <c r="E259" s="549"/>
      <c r="F259" s="549"/>
      <c r="G259" s="549"/>
    </row>
    <row r="260" spans="1:12" s="32" customFormat="1" ht="12.75" hidden="1" customHeight="1">
      <c r="A260" s="114"/>
      <c r="B260" s="1"/>
      <c r="G260" s="217"/>
    </row>
    <row r="261" spans="1:12" ht="12.75" hidden="1" customHeight="1">
      <c r="A261" s="207"/>
      <c r="B261" s="570"/>
      <c r="C261" s="572"/>
      <c r="D261" s="573"/>
      <c r="E261" s="573"/>
      <c r="F261" s="573"/>
      <c r="G261" s="573"/>
    </row>
    <row r="262" spans="1:12" ht="24" hidden="1" customHeight="1">
      <c r="A262" s="208"/>
      <c r="B262" s="571"/>
      <c r="C262" s="201"/>
      <c r="D262" s="201"/>
      <c r="E262" s="201"/>
      <c r="F262" s="201"/>
      <c r="G262" s="201"/>
    </row>
    <row r="263" spans="1:12" hidden="1">
      <c r="A263" s="269"/>
      <c r="C263" s="39"/>
      <c r="D263" s="138"/>
      <c r="E263" s="39"/>
      <c r="F263" s="138"/>
      <c r="G263" s="39"/>
      <c r="I263" s="85"/>
      <c r="J263" s="85"/>
      <c r="K263" s="85"/>
      <c r="L263" s="85"/>
    </row>
    <row r="264" spans="1:12" hidden="1">
      <c r="A264" s="269"/>
      <c r="B264" s="40"/>
      <c r="C264" s="38"/>
      <c r="D264" s="137"/>
      <c r="E264" s="38"/>
      <c r="F264" s="137"/>
      <c r="G264" s="38"/>
      <c r="I264" s="85"/>
      <c r="J264" s="85"/>
      <c r="K264" s="85"/>
      <c r="L264" s="85"/>
    </row>
    <row r="265" spans="1:12" hidden="1">
      <c r="A265" s="269"/>
      <c r="B265" s="32"/>
      <c r="C265" s="38"/>
      <c r="D265" s="137"/>
      <c r="E265" s="38"/>
      <c r="F265" s="137"/>
      <c r="G265" s="38"/>
      <c r="I265" s="85"/>
      <c r="J265" s="85"/>
      <c r="K265" s="85"/>
      <c r="L265" s="85"/>
    </row>
    <row r="266" spans="1:12" hidden="1">
      <c r="A266" s="269"/>
      <c r="B266" s="100"/>
      <c r="C266" s="102"/>
      <c r="D266" s="251"/>
      <c r="E266" s="102"/>
      <c r="F266" s="251"/>
      <c r="G266" s="102"/>
      <c r="I266" s="85"/>
      <c r="J266" s="85"/>
      <c r="K266" s="85"/>
      <c r="L266" s="85"/>
    </row>
    <row r="267" spans="1:12" hidden="1">
      <c r="A267" s="269"/>
      <c r="B267" s="265"/>
      <c r="C267" s="38"/>
      <c r="D267" s="137"/>
      <c r="E267" s="38"/>
      <c r="F267" s="137"/>
      <c r="G267" s="38"/>
      <c r="I267" s="85"/>
      <c r="J267" s="85"/>
      <c r="K267" s="85"/>
      <c r="L267" s="85"/>
    </row>
    <row r="268" spans="1:12" hidden="1">
      <c r="A268" s="269"/>
      <c r="B268" s="265"/>
      <c r="C268" s="38"/>
      <c r="D268" s="137"/>
      <c r="E268" s="38"/>
      <c r="F268" s="137"/>
      <c r="G268" s="38"/>
      <c r="I268" s="85"/>
      <c r="J268" s="85"/>
      <c r="K268" s="85"/>
      <c r="L268" s="85"/>
    </row>
    <row r="269" spans="1:12" hidden="1">
      <c r="A269" s="269"/>
      <c r="B269" s="78"/>
      <c r="C269" s="91"/>
      <c r="D269" s="135"/>
      <c r="E269" s="91"/>
      <c r="F269" s="135"/>
      <c r="G269" s="91"/>
      <c r="I269" s="85"/>
      <c r="J269" s="85"/>
      <c r="K269" s="85"/>
      <c r="L269" s="85"/>
    </row>
    <row r="270" spans="1:12" hidden="1">
      <c r="A270" s="269"/>
      <c r="B270" s="78"/>
      <c r="C270" s="91"/>
      <c r="D270" s="135"/>
      <c r="E270" s="91"/>
      <c r="F270" s="135"/>
      <c r="G270" s="91"/>
      <c r="I270" s="85"/>
      <c r="J270" s="85"/>
      <c r="K270" s="85"/>
      <c r="L270" s="85"/>
    </row>
    <row r="271" spans="1:12" hidden="1">
      <c r="A271" s="269"/>
      <c r="B271" s="134"/>
      <c r="C271" s="92"/>
      <c r="D271" s="250"/>
      <c r="E271" s="92"/>
      <c r="F271" s="250"/>
      <c r="G271" s="92"/>
      <c r="H271" s="85"/>
      <c r="I271" s="85"/>
      <c r="J271" s="85"/>
      <c r="K271" s="85"/>
      <c r="L271" s="85"/>
    </row>
    <row r="272" spans="1:12" ht="16.5" hidden="1" customHeight="1">
      <c r="B272" s="580"/>
      <c r="C272" s="580"/>
      <c r="D272" s="580"/>
      <c r="E272" s="580"/>
      <c r="F272" s="580"/>
      <c r="G272" s="580"/>
    </row>
    <row r="273" spans="2:2">
      <c r="B273" s="370"/>
    </row>
  </sheetData>
  <mergeCells count="47">
    <mergeCell ref="B136:G136"/>
    <mergeCell ref="B169:G169"/>
    <mergeCell ref="B27:G27"/>
    <mergeCell ref="B48:G48"/>
    <mergeCell ref="B68:G68"/>
    <mergeCell ref="B96:G96"/>
    <mergeCell ref="B108:G108"/>
    <mergeCell ref="B99:B100"/>
    <mergeCell ref="C126:G126"/>
    <mergeCell ref="C142:G142"/>
    <mergeCell ref="B83:G83"/>
    <mergeCell ref="B258:G258"/>
    <mergeCell ref="B257:G257"/>
    <mergeCell ref="B272:G272"/>
    <mergeCell ref="B246:B247"/>
    <mergeCell ref="C246:G246"/>
    <mergeCell ref="B261:B262"/>
    <mergeCell ref="C261:G261"/>
    <mergeCell ref="C228:G228"/>
    <mergeCell ref="B192:B193"/>
    <mergeCell ref="C192:G192"/>
    <mergeCell ref="B142:B143"/>
    <mergeCell ref="B174:B175"/>
    <mergeCell ref="C174:G174"/>
    <mergeCell ref="C210:G210"/>
    <mergeCell ref="B189:G189"/>
    <mergeCell ref="B154:B155"/>
    <mergeCell ref="C154:G154"/>
    <mergeCell ref="B210:B211"/>
    <mergeCell ref="B228:B229"/>
    <mergeCell ref="B225:G225"/>
    <mergeCell ref="B150:G150"/>
    <mergeCell ref="B5:B6"/>
    <mergeCell ref="B114:B115"/>
    <mergeCell ref="B126:B127"/>
    <mergeCell ref="B87:B88"/>
    <mergeCell ref="C5:G5"/>
    <mergeCell ref="C73:G73"/>
    <mergeCell ref="C87:G87"/>
    <mergeCell ref="C99:G99"/>
    <mergeCell ref="C114:G114"/>
    <mergeCell ref="B32:B33"/>
    <mergeCell ref="C32:G32"/>
    <mergeCell ref="B52:B53"/>
    <mergeCell ref="C52:G52"/>
    <mergeCell ref="B73:B74"/>
    <mergeCell ref="B123:G123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2" orientation="portrait" r:id="rId1"/>
  <headerFooter alignWithMargins="0">
    <oddFooter>Page &amp;P of &amp;N</oddFooter>
  </headerFooter>
  <rowBreaks count="3" manualBreakCount="3">
    <brk id="83" max="7" man="1"/>
    <brk id="151" max="7" man="1"/>
    <brk id="226" max="7" man="1"/>
  </rowBreaks>
  <colBreaks count="1" manualBreakCount="1">
    <brk id="8" max="1048575" man="1"/>
  </colBreaks>
  <ignoredErrors>
    <ignoredError sqref="A1:I2 A274:I1048576 H21:I26 H44:I47 A69:I70 H64:I67 A84:I84 B77:B82 A97:I100 B89:B95 H89:I95 A110:I111 B101:B107 H101:I107 B116:B122 H116:I122 A137:I137 B128:B135 A151:I151 A171 C171:I171 A125:I127 A123:A124 C124:I124 A4:I5 A3 C3:I3 A29:I29 A27:A28 C28:I28 A31:I33 A30 C30:I30 A51:I53 A50 C50:I50 A86:I88 A85 C85:I85 A113:I115 A112 C112:I112 A172:I172 A83 H83:I83 H9:I13 H36:I40 H56:I60 A6:B6 H6:I6 H27:I27 H48:I48 A68 H68:I68 A96 H96:I96 A108 H108:I108 H123:I123 A136 H128:I136 H7:I7 P7:XFD7 P21:XFD26 P9:XFD13 P44:XFD47 P36:XFD40 P64:XFD67 P56:XFD60 H77:I82 P77:XFD82 P89:XFD95 P101:XFD107 P116:XFD122 P34:XFD34 H34:I34 P54:XFD54 H54:I54 P75:XFD75 H75:I75 B75 A72:I74 A71 C71:I71 A48 P1:XFD2 P274:XFD1048576 P69:XFD70 P84:XFD84 P97:XFD100 P110:XFD111 P137:XFD137 P151:XFD151 P171:XFD171 P125:XFD127 P124:XFD124 P4:XFD5 P3:XFD3 P29:XFD29 P28:XFD28 P31:XFD33 P30:XFD30 P51:XFD53 P50:XFD50 P86:XFD88 P85:XFD85 P113:XFD115 P112:XFD112 P172:XFD172 P83:XFD83 P6:XFD6 P27:XFD27 P48:XFD48 P68:XFD68 P96:XFD96 P108:XFD108 P123:XFD123 P128:XFD136 P72:XFD74 P71:XFD7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showGridLines="0" view="pageBreakPreview" zoomScaleNormal="100" zoomScaleSheetLayoutView="100" workbookViewId="0"/>
  </sheetViews>
  <sheetFormatPr defaultRowHeight="11.25" outlineLevelRow="1"/>
  <cols>
    <col min="1" max="1" width="9.140625" style="2"/>
    <col min="2" max="2" width="34.7109375" style="2" bestFit="1" customWidth="1"/>
    <col min="3" max="7" width="11.5703125" style="2" customWidth="1"/>
    <col min="8" max="8" width="2" style="2" customWidth="1"/>
    <col min="9" max="9" width="9.140625" style="2"/>
    <col min="10" max="13" width="9.140625" style="523"/>
    <col min="14" max="16384" width="9.140625" style="2"/>
  </cols>
  <sheetData>
    <row r="1" spans="1:15">
      <c r="A1" s="264" t="s">
        <v>13</v>
      </c>
    </row>
    <row r="3" spans="1:15" ht="12.6" customHeight="1">
      <c r="A3" s="260">
        <v>5</v>
      </c>
      <c r="B3" s="1" t="s">
        <v>57</v>
      </c>
      <c r="C3" s="1"/>
      <c r="D3" s="1"/>
      <c r="E3" s="1"/>
      <c r="F3" s="1"/>
      <c r="G3" s="1"/>
    </row>
    <row r="4" spans="1:15" ht="12.6" customHeight="1">
      <c r="B4" s="1"/>
      <c r="C4" s="1"/>
      <c r="D4" s="1"/>
      <c r="E4" s="1"/>
      <c r="F4" s="1"/>
      <c r="G4" s="1"/>
    </row>
    <row r="5" spans="1:15" ht="12.6" customHeight="1">
      <c r="A5" s="26">
        <v>5.0999999999999996</v>
      </c>
      <c r="B5" s="1" t="s">
        <v>106</v>
      </c>
      <c r="C5" s="1"/>
      <c r="D5" s="1"/>
      <c r="E5" s="1"/>
      <c r="F5" s="1"/>
      <c r="G5" s="1"/>
    </row>
    <row r="6" spans="1:15" ht="12.6" customHeight="1">
      <c r="B6" s="1"/>
      <c r="C6" s="1"/>
      <c r="D6" s="1"/>
      <c r="E6" s="1"/>
      <c r="F6" s="1"/>
      <c r="G6" s="1"/>
    </row>
    <row r="7" spans="1:15" ht="12.6" customHeight="1">
      <c r="A7" s="26" t="s">
        <v>73</v>
      </c>
      <c r="B7" s="1" t="s">
        <v>2</v>
      </c>
      <c r="C7" s="1"/>
      <c r="D7" s="1"/>
      <c r="E7" s="1"/>
      <c r="F7" s="1"/>
      <c r="G7" s="1"/>
      <c r="J7" s="524"/>
    </row>
    <row r="8" spans="1:15" ht="12.6" customHeight="1">
      <c r="A8" s="27"/>
      <c r="G8" s="3" t="str">
        <f>'Trends file-4'!G4</f>
        <v>Amount in Rs Mn, except ratios</v>
      </c>
      <c r="H8" s="3"/>
      <c r="N8" s="3"/>
    </row>
    <row r="9" spans="1:15" s="205" customFormat="1" ht="12.6" customHeight="1">
      <c r="A9" s="206"/>
      <c r="B9" s="587" t="s">
        <v>0</v>
      </c>
      <c r="C9" s="585" t="s">
        <v>1</v>
      </c>
      <c r="D9" s="586"/>
      <c r="E9" s="586"/>
      <c r="F9" s="586"/>
      <c r="G9" s="586"/>
      <c r="H9" s="326"/>
      <c r="J9" s="584"/>
      <c r="K9" s="584"/>
      <c r="L9" s="584"/>
      <c r="M9" s="584"/>
      <c r="N9" s="584"/>
    </row>
    <row r="10" spans="1:15" s="205" customFormat="1" ht="24.95" customHeight="1">
      <c r="A10" s="206"/>
      <c r="B10" s="587"/>
      <c r="C10" s="201">
        <f>'Trends file-1'!C8</f>
        <v>44469</v>
      </c>
      <c r="D10" s="201">
        <f>'Trends file-1'!D8</f>
        <v>44377</v>
      </c>
      <c r="E10" s="201">
        <f>'Trends file-1'!E8</f>
        <v>44286</v>
      </c>
      <c r="F10" s="201">
        <f>'Trends file-1'!F8</f>
        <v>44196</v>
      </c>
      <c r="G10" s="201">
        <f>'Trends file-1'!G8</f>
        <v>44104</v>
      </c>
      <c r="H10" s="326"/>
      <c r="I10" s="326"/>
      <c r="J10" s="525"/>
      <c r="K10" s="526"/>
      <c r="L10" s="526"/>
      <c r="M10" s="526"/>
      <c r="N10" s="8"/>
      <c r="O10" s="8"/>
    </row>
    <row r="11" spans="1:15" ht="12.6" customHeight="1">
      <c r="A11" s="270"/>
      <c r="B11" s="2" t="s">
        <v>5</v>
      </c>
      <c r="C11" s="176">
        <v>11129.187637265994</v>
      </c>
      <c r="D11" s="202">
        <v>10609.737318035</v>
      </c>
      <c r="E11" s="176">
        <v>11209</v>
      </c>
      <c r="F11" s="202">
        <v>24838.570201162001</v>
      </c>
      <c r="G11" s="176">
        <v>23996.150759216987</v>
      </c>
      <c r="H11" s="5"/>
      <c r="I11" s="5"/>
      <c r="J11" s="526"/>
      <c r="K11" s="526"/>
      <c r="L11" s="526"/>
      <c r="M11" s="526"/>
      <c r="N11" s="5"/>
      <c r="O11" s="5"/>
    </row>
    <row r="12" spans="1:15" ht="24.95" customHeight="1">
      <c r="A12" s="271"/>
      <c r="B12" s="6" t="s">
        <v>6</v>
      </c>
      <c r="C12" s="177">
        <v>22376.661997925996</v>
      </c>
      <c r="D12" s="252">
        <v>21345.738363125001</v>
      </c>
      <c r="E12" s="177">
        <v>19578.734807861001</v>
      </c>
      <c r="F12" s="252">
        <v>18979.842678868008</v>
      </c>
      <c r="G12" s="177">
        <v>17886.217101028997</v>
      </c>
      <c r="H12" s="5"/>
      <c r="I12" s="5"/>
      <c r="J12" s="526"/>
      <c r="K12" s="526"/>
      <c r="L12" s="526"/>
      <c r="M12" s="526"/>
      <c r="N12" s="5"/>
      <c r="O12" s="5"/>
    </row>
    <row r="13" spans="1:15" ht="12.6" customHeight="1">
      <c r="A13" s="270"/>
      <c r="B13" s="2" t="s">
        <v>7</v>
      </c>
      <c r="C13" s="178">
        <v>46712.778690456013</v>
      </c>
      <c r="D13" s="203">
        <v>43497.783052555002</v>
      </c>
      <c r="E13" s="178">
        <v>45437.02002064306</v>
      </c>
      <c r="F13" s="203">
        <v>42220.254919382001</v>
      </c>
      <c r="G13" s="178">
        <v>41525.60083259597</v>
      </c>
      <c r="H13" s="5"/>
      <c r="I13" s="5"/>
      <c r="J13" s="526"/>
      <c r="K13" s="526"/>
      <c r="L13" s="526"/>
      <c r="M13" s="526"/>
      <c r="N13" s="5"/>
      <c r="O13" s="5"/>
    </row>
    <row r="14" spans="1:15" ht="12.6" customHeight="1">
      <c r="A14" s="270"/>
      <c r="B14" s="2" t="s">
        <v>62</v>
      </c>
      <c r="C14" s="178">
        <v>1719.958206863</v>
      </c>
      <c r="D14" s="203">
        <v>1745.5971458299998</v>
      </c>
      <c r="E14" s="178">
        <v>1395.0000000000002</v>
      </c>
      <c r="F14" s="203">
        <v>1240.571482782</v>
      </c>
      <c r="G14" s="178">
        <v>988.44473174700011</v>
      </c>
      <c r="H14" s="5"/>
      <c r="I14" s="5"/>
      <c r="J14" s="526"/>
      <c r="K14" s="526"/>
      <c r="L14" s="526"/>
      <c r="M14" s="526"/>
      <c r="N14" s="5"/>
      <c r="O14" s="5"/>
    </row>
    <row r="15" spans="1:15" ht="12.6" customHeight="1">
      <c r="A15" s="270"/>
      <c r="B15" s="2" t="s">
        <v>8</v>
      </c>
      <c r="C15" s="178">
        <v>5785.841610595</v>
      </c>
      <c r="D15" s="203">
        <v>5379.0952408350004</v>
      </c>
      <c r="E15" s="178">
        <v>5177.805480324012</v>
      </c>
      <c r="F15" s="203">
        <v>5442.9933963689909</v>
      </c>
      <c r="G15" s="178">
        <v>5021.0041270309976</v>
      </c>
      <c r="H15" s="5"/>
      <c r="I15" s="5"/>
      <c r="J15" s="526"/>
      <c r="K15" s="526"/>
      <c r="L15" s="526"/>
      <c r="M15" s="526"/>
      <c r="N15" s="5"/>
      <c r="O15" s="5"/>
    </row>
    <row r="16" spans="1:15" ht="12.6" customHeight="1">
      <c r="A16" s="270"/>
      <c r="B16" s="2" t="s">
        <v>42</v>
      </c>
      <c r="C16" s="178">
        <v>13473.949392461</v>
      </c>
      <c r="D16" s="203">
        <v>13999.050142024998</v>
      </c>
      <c r="E16" s="178">
        <v>12026.009381834005</v>
      </c>
      <c r="F16" s="203">
        <v>12600.438543828001</v>
      </c>
      <c r="G16" s="178">
        <v>11820.533975223998</v>
      </c>
      <c r="H16" s="5"/>
      <c r="I16" s="5"/>
      <c r="J16" s="526"/>
      <c r="K16" s="526"/>
      <c r="L16" s="526"/>
      <c r="M16" s="526"/>
      <c r="N16" s="5"/>
      <c r="O16" s="5"/>
    </row>
    <row r="17" spans="1:15" s="1" customFormat="1" ht="12.6" customHeight="1">
      <c r="A17" s="270"/>
      <c r="B17" s="7" t="s">
        <v>2</v>
      </c>
      <c r="C17" s="179">
        <v>101198.37753556699</v>
      </c>
      <c r="D17" s="204">
        <v>96577.001262405</v>
      </c>
      <c r="E17" s="179">
        <v>94823.569690662072</v>
      </c>
      <c r="F17" s="204">
        <v>105322.67122239101</v>
      </c>
      <c r="G17" s="179">
        <v>101237.95152684396</v>
      </c>
      <c r="H17" s="4"/>
      <c r="I17" s="5"/>
      <c r="J17" s="526"/>
      <c r="K17" s="526"/>
      <c r="L17" s="526"/>
      <c r="M17" s="526"/>
      <c r="N17" s="4"/>
      <c r="O17" s="4"/>
    </row>
    <row r="18" spans="1:15" s="6" customFormat="1" ht="24" customHeight="1">
      <c r="A18" s="504"/>
      <c r="B18" s="582"/>
      <c r="C18" s="582"/>
      <c r="D18" s="582"/>
      <c r="E18" s="582"/>
      <c r="F18" s="582"/>
      <c r="G18" s="582"/>
      <c r="J18" s="527"/>
      <c r="K18" s="527"/>
      <c r="L18" s="527"/>
      <c r="M18" s="527"/>
    </row>
    <row r="19" spans="1:15">
      <c r="A19" s="26" t="s">
        <v>74</v>
      </c>
      <c r="B19" s="1" t="s">
        <v>139</v>
      </c>
      <c r="C19" s="1"/>
      <c r="D19" s="1"/>
      <c r="E19" s="1"/>
      <c r="F19" s="1"/>
      <c r="G19" s="1"/>
      <c r="K19" s="524"/>
    </row>
    <row r="20" spans="1:15">
      <c r="A20" s="27"/>
      <c r="G20" s="3" t="str">
        <f>G8</f>
        <v>Amount in Rs Mn, except ratios</v>
      </c>
      <c r="I20" s="3"/>
      <c r="O20" s="3"/>
    </row>
    <row r="21" spans="1:15" s="205" customFormat="1" ht="12.75" customHeight="1">
      <c r="A21" s="206"/>
      <c r="B21" s="587" t="s">
        <v>0</v>
      </c>
      <c r="C21" s="585" t="s">
        <v>1</v>
      </c>
      <c r="D21" s="586"/>
      <c r="E21" s="586"/>
      <c r="F21" s="586"/>
      <c r="G21" s="586"/>
      <c r="H21" s="327"/>
      <c r="I21" s="327"/>
      <c r="J21" s="525"/>
      <c r="K21" s="584"/>
      <c r="L21" s="584"/>
      <c r="M21" s="584"/>
      <c r="N21" s="584"/>
      <c r="O21" s="584"/>
    </row>
    <row r="22" spans="1:15" s="205" customFormat="1" ht="24.95" customHeight="1">
      <c r="A22" s="206"/>
      <c r="B22" s="587"/>
      <c r="C22" s="201">
        <f>'Trends file-4'!$C$6</f>
        <v>44469</v>
      </c>
      <c r="D22" s="201">
        <f>'Trends file-4'!$D$6</f>
        <v>44377</v>
      </c>
      <c r="E22" s="201">
        <f>'Trends file-4'!$E$6</f>
        <v>44286</v>
      </c>
      <c r="F22" s="201">
        <f>'Trends file-4'!$F$6</f>
        <v>44196</v>
      </c>
      <c r="G22" s="201">
        <f>'Trends file-4'!$G$6</f>
        <v>44104</v>
      </c>
      <c r="H22" s="326"/>
      <c r="I22" s="326"/>
      <c r="J22" s="525"/>
      <c r="K22" s="526"/>
      <c r="L22" s="526"/>
      <c r="M22" s="526"/>
      <c r="N22" s="8"/>
      <c r="O22" s="8"/>
    </row>
    <row r="23" spans="1:15">
      <c r="A23" s="270"/>
      <c r="B23" s="2" t="s">
        <v>96</v>
      </c>
      <c r="C23" s="176">
        <v>51617.815415183024</v>
      </c>
      <c r="D23" s="202">
        <v>47935.819535399991</v>
      </c>
      <c r="E23" s="176">
        <v>46819.096037249044</v>
      </c>
      <c r="F23" s="202">
        <v>46408.492971511958</v>
      </c>
      <c r="G23" s="176">
        <v>44847.192716678008</v>
      </c>
      <c r="H23" s="5"/>
      <c r="I23" s="5"/>
      <c r="J23" s="526"/>
      <c r="K23" s="526"/>
      <c r="L23" s="526"/>
      <c r="M23" s="526"/>
      <c r="N23" s="5"/>
      <c r="O23" s="5"/>
    </row>
    <row r="24" spans="1:15">
      <c r="A24" s="270"/>
      <c r="B24" s="6" t="s">
        <v>97</v>
      </c>
      <c r="C24" s="178">
        <v>16744.718853999999</v>
      </c>
      <c r="D24" s="203">
        <v>15457.042116000001</v>
      </c>
      <c r="E24" s="178">
        <v>14948.175663000002</v>
      </c>
      <c r="F24" s="203">
        <v>15226.275840999995</v>
      </c>
      <c r="G24" s="178">
        <v>15240.776313000002</v>
      </c>
      <c r="H24" s="5"/>
      <c r="I24" s="5"/>
      <c r="J24" s="526"/>
      <c r="K24" s="526"/>
      <c r="L24" s="526"/>
      <c r="M24" s="526"/>
      <c r="N24" s="5"/>
      <c r="O24" s="5"/>
    </row>
    <row r="25" spans="1:15" s="1" customFormat="1">
      <c r="A25" s="270"/>
      <c r="B25" s="7" t="s">
        <v>139</v>
      </c>
      <c r="C25" s="179">
        <v>68362.53426918303</v>
      </c>
      <c r="D25" s="204">
        <v>63392.861651399988</v>
      </c>
      <c r="E25" s="179">
        <v>61767.271700249046</v>
      </c>
      <c r="F25" s="204">
        <v>61634.768812511953</v>
      </c>
      <c r="G25" s="179">
        <v>60087.96902967801</v>
      </c>
      <c r="H25" s="4"/>
      <c r="I25" s="5"/>
      <c r="J25" s="526"/>
      <c r="K25" s="526"/>
      <c r="L25" s="526"/>
      <c r="M25" s="526"/>
      <c r="N25" s="4"/>
      <c r="O25" s="4"/>
    </row>
    <row r="26" spans="1:15" ht="30.75" customHeight="1">
      <c r="A26" s="27"/>
      <c r="B26" s="581"/>
      <c r="C26" s="581"/>
      <c r="D26" s="581"/>
      <c r="E26" s="581"/>
      <c r="F26" s="581"/>
      <c r="G26" s="581"/>
    </row>
    <row r="27" spans="1:15">
      <c r="A27" s="26" t="s">
        <v>101</v>
      </c>
      <c r="B27" s="1" t="s">
        <v>14</v>
      </c>
      <c r="C27" s="1"/>
      <c r="D27" s="1"/>
      <c r="E27" s="1"/>
      <c r="F27" s="1"/>
      <c r="G27" s="1"/>
      <c r="K27" s="524"/>
    </row>
    <row r="28" spans="1:15">
      <c r="A28" s="27"/>
      <c r="G28" s="3" t="str">
        <f>G20</f>
        <v>Amount in Rs Mn, except ratios</v>
      </c>
      <c r="I28" s="3"/>
      <c r="O28" s="3"/>
    </row>
    <row r="29" spans="1:15" s="205" customFormat="1" ht="12.75" customHeight="1">
      <c r="A29" s="209"/>
      <c r="B29" s="587" t="s">
        <v>0</v>
      </c>
      <c r="C29" s="585" t="s">
        <v>1</v>
      </c>
      <c r="D29" s="586"/>
      <c r="E29" s="586"/>
      <c r="F29" s="586"/>
      <c r="G29" s="586"/>
      <c r="H29" s="327"/>
      <c r="I29" s="327"/>
      <c r="J29" s="525"/>
      <c r="K29" s="584"/>
      <c r="L29" s="584"/>
      <c r="M29" s="584"/>
      <c r="N29" s="584"/>
      <c r="O29" s="584"/>
    </row>
    <row r="30" spans="1:15" s="205" customFormat="1" ht="24.95" customHeight="1">
      <c r="A30" s="210"/>
      <c r="B30" s="587"/>
      <c r="C30" s="201">
        <f>'Trends file-4'!$C$6</f>
        <v>44469</v>
      </c>
      <c r="D30" s="201">
        <f>'Trends file-4'!$D$6</f>
        <v>44377</v>
      </c>
      <c r="E30" s="201">
        <f>'Trends file-4'!$E$6</f>
        <v>44286</v>
      </c>
      <c r="F30" s="201">
        <f>'Trends file-4'!$F$6</f>
        <v>44196</v>
      </c>
      <c r="G30" s="201">
        <f>'Trends file-4'!$G$6</f>
        <v>44104</v>
      </c>
      <c r="H30" s="326"/>
      <c r="I30" s="326"/>
      <c r="J30" s="525"/>
      <c r="K30" s="526"/>
      <c r="L30" s="526"/>
      <c r="M30" s="526"/>
      <c r="N30" s="8"/>
      <c r="O30" s="8"/>
    </row>
    <row r="31" spans="1:15">
      <c r="A31" s="270"/>
      <c r="B31" s="2" t="s">
        <v>10</v>
      </c>
      <c r="C31" s="176">
        <v>1176.3454962060002</v>
      </c>
      <c r="D31" s="202">
        <v>1164.1726453499998</v>
      </c>
      <c r="E31" s="176">
        <v>843.87883190600041</v>
      </c>
      <c r="F31" s="202">
        <v>910.39162348299942</v>
      </c>
      <c r="G31" s="176">
        <v>863.32688832500025</v>
      </c>
      <c r="H31" s="5"/>
      <c r="I31" s="5"/>
      <c r="J31" s="526"/>
      <c r="K31" s="526"/>
      <c r="L31" s="526"/>
      <c r="M31" s="526"/>
      <c r="N31" s="5"/>
      <c r="O31" s="5"/>
    </row>
    <row r="32" spans="1:15">
      <c r="A32" s="270"/>
      <c r="B32" s="6" t="s">
        <v>11</v>
      </c>
      <c r="C32" s="178">
        <v>-760.32906742399996</v>
      </c>
      <c r="D32" s="203">
        <v>-1956.1041099900001</v>
      </c>
      <c r="E32" s="178">
        <v>-734.77492992899352</v>
      </c>
      <c r="F32" s="203">
        <v>-3090.5017293970013</v>
      </c>
      <c r="G32" s="178">
        <v>-2435.1714226119948</v>
      </c>
      <c r="H32" s="5"/>
      <c r="I32" s="5"/>
      <c r="J32" s="526"/>
      <c r="K32" s="526"/>
      <c r="L32" s="526"/>
      <c r="M32" s="526"/>
      <c r="N32" s="5"/>
      <c r="O32" s="5"/>
    </row>
    <row r="33" spans="1:15" hidden="1">
      <c r="A33" s="270"/>
      <c r="B33" s="6"/>
      <c r="C33" s="178"/>
      <c r="D33" s="203"/>
      <c r="E33" s="178"/>
      <c r="F33" s="203"/>
      <c r="G33" s="178"/>
      <c r="H33" s="5"/>
      <c r="I33" s="5"/>
      <c r="J33" s="526"/>
      <c r="K33" s="526"/>
      <c r="L33" s="526"/>
      <c r="M33" s="526"/>
      <c r="N33" s="5"/>
      <c r="O33" s="5"/>
    </row>
    <row r="34" spans="1:15" s="1" customFormat="1">
      <c r="A34" s="270"/>
      <c r="B34" s="7" t="s">
        <v>31</v>
      </c>
      <c r="C34" s="179">
        <v>416.01642878200028</v>
      </c>
      <c r="D34" s="204">
        <v>-791.93146464000029</v>
      </c>
      <c r="E34" s="179">
        <v>109.1039019770069</v>
      </c>
      <c r="F34" s="204">
        <v>-2180.1101059140019</v>
      </c>
      <c r="G34" s="179">
        <v>-1571.8445342869945</v>
      </c>
      <c r="H34" s="4"/>
      <c r="I34" s="5"/>
      <c r="J34" s="526"/>
      <c r="K34" s="526"/>
      <c r="L34" s="526"/>
      <c r="M34" s="526"/>
      <c r="N34" s="4"/>
      <c r="O34" s="4"/>
    </row>
    <row r="35" spans="1:15" ht="24" customHeight="1">
      <c r="A35" s="27"/>
      <c r="B35" s="581"/>
      <c r="C35" s="581"/>
      <c r="D35" s="581"/>
      <c r="E35" s="581"/>
      <c r="F35" s="581"/>
      <c r="G35" s="581"/>
    </row>
    <row r="36" spans="1:15">
      <c r="A36" s="27"/>
      <c r="B36" s="18"/>
      <c r="C36" s="18"/>
      <c r="D36" s="18"/>
      <c r="E36" s="18"/>
      <c r="F36" s="18"/>
      <c r="G36" s="18"/>
    </row>
    <row r="37" spans="1:15" s="32" customFormat="1">
      <c r="A37" s="34"/>
      <c r="B37" s="37"/>
      <c r="C37" s="37"/>
      <c r="D37" s="37"/>
      <c r="E37" s="37"/>
      <c r="F37" s="37"/>
      <c r="G37" s="37"/>
      <c r="J37" s="528"/>
      <c r="K37" s="528"/>
      <c r="L37" s="528"/>
      <c r="M37" s="528"/>
    </row>
    <row r="38" spans="1:15" s="32" customFormat="1">
      <c r="A38" s="34"/>
      <c r="B38" s="37"/>
      <c r="C38" s="37"/>
      <c r="D38" s="37"/>
      <c r="E38" s="37"/>
      <c r="F38" s="37"/>
      <c r="G38" s="112"/>
      <c r="J38" s="528"/>
      <c r="K38" s="528"/>
      <c r="L38" s="528"/>
      <c r="M38" s="528"/>
    </row>
    <row r="39" spans="1:15" ht="12.6" customHeight="1">
      <c r="A39" s="26">
        <v>5.2</v>
      </c>
      <c r="B39" s="1" t="s">
        <v>243</v>
      </c>
      <c r="C39" s="1"/>
      <c r="D39" s="1"/>
      <c r="E39" s="1"/>
      <c r="F39" s="1"/>
      <c r="G39" s="1"/>
    </row>
    <row r="40" spans="1:15" ht="12.6" customHeight="1">
      <c r="B40" s="1"/>
      <c r="C40" s="1"/>
      <c r="D40" s="1"/>
      <c r="E40" s="1"/>
      <c r="F40" s="1"/>
      <c r="G40" s="1"/>
    </row>
    <row r="41" spans="1:15" ht="12.6" customHeight="1">
      <c r="A41" s="26" t="s">
        <v>241</v>
      </c>
      <c r="B41" s="1" t="s">
        <v>2</v>
      </c>
      <c r="C41" s="1"/>
      <c r="D41" s="1"/>
      <c r="E41" s="1"/>
      <c r="F41" s="1"/>
      <c r="G41" s="1"/>
      <c r="J41" s="524"/>
    </row>
    <row r="42" spans="1:15" ht="12.6" customHeight="1">
      <c r="A42" s="27"/>
      <c r="G42" s="3" t="str">
        <f>G28</f>
        <v>Amount in Rs Mn, except ratios</v>
      </c>
      <c r="H42" s="3"/>
      <c r="N42" s="3"/>
    </row>
    <row r="43" spans="1:15" s="205" customFormat="1" ht="12.6" customHeight="1">
      <c r="A43" s="206"/>
      <c r="B43" s="587" t="s">
        <v>0</v>
      </c>
      <c r="C43" s="585" t="s">
        <v>1</v>
      </c>
      <c r="D43" s="586"/>
      <c r="E43" s="586"/>
      <c r="F43" s="586"/>
      <c r="G43" s="586"/>
      <c r="H43" s="371"/>
      <c r="J43" s="584"/>
      <c r="K43" s="584"/>
      <c r="L43" s="584"/>
      <c r="M43" s="584"/>
      <c r="N43" s="584"/>
    </row>
    <row r="44" spans="1:15" s="205" customFormat="1" ht="24.95" customHeight="1">
      <c r="A44" s="206"/>
      <c r="B44" s="587"/>
      <c r="C44" s="201">
        <f>'Trends file-4'!$C$6</f>
        <v>44469</v>
      </c>
      <c r="D44" s="201">
        <f>'Trends file-4'!$D$6</f>
        <v>44377</v>
      </c>
      <c r="E44" s="201">
        <f>'Trends file-4'!$E$6</f>
        <v>44286</v>
      </c>
      <c r="F44" s="201">
        <f>'Trends file-4'!$F$6</f>
        <v>44196</v>
      </c>
      <c r="G44" s="201">
        <f>'Trends file-4'!$G$6</f>
        <v>44104</v>
      </c>
      <c r="H44" s="371"/>
      <c r="I44" s="371"/>
      <c r="J44" s="525"/>
      <c r="K44" s="526"/>
      <c r="L44" s="526"/>
      <c r="M44" s="526"/>
      <c r="N44" s="371"/>
      <c r="O44" s="371"/>
    </row>
    <row r="45" spans="1:15" ht="12.6" customHeight="1">
      <c r="A45" s="270"/>
      <c r="B45" s="2" t="s">
        <v>5</v>
      </c>
      <c r="C45" s="176">
        <v>124.091838333</v>
      </c>
      <c r="D45" s="202">
        <v>113.524663788</v>
      </c>
      <c r="E45" s="176">
        <v>110.04947450399999</v>
      </c>
      <c r="F45" s="202">
        <v>113.06393820099998</v>
      </c>
      <c r="G45" s="176">
        <v>127.30189792500002</v>
      </c>
      <c r="H45" s="5"/>
      <c r="I45" s="5"/>
      <c r="J45" s="526"/>
      <c r="K45" s="526"/>
      <c r="L45" s="526"/>
      <c r="M45" s="526"/>
      <c r="N45" s="5"/>
      <c r="O45" s="5"/>
    </row>
    <row r="46" spans="1:15" ht="24.95" customHeight="1">
      <c r="A46" s="271"/>
      <c r="B46" s="6" t="s">
        <v>6</v>
      </c>
      <c r="C46" s="177">
        <v>178.23511135400005</v>
      </c>
      <c r="D46" s="252">
        <v>176.97672435299998</v>
      </c>
      <c r="E46" s="177">
        <v>171.45834355099998</v>
      </c>
      <c r="F46" s="252">
        <v>172.87850018900002</v>
      </c>
      <c r="G46" s="177">
        <v>170.455109779</v>
      </c>
      <c r="H46" s="5"/>
      <c r="I46" s="5"/>
      <c r="J46" s="526"/>
      <c r="K46" s="526"/>
      <c r="L46" s="526"/>
      <c r="M46" s="526"/>
      <c r="N46" s="5"/>
      <c r="O46" s="5"/>
    </row>
    <row r="47" spans="1:15" ht="12.6" customHeight="1">
      <c r="A47" s="270"/>
      <c r="B47" s="2" t="s">
        <v>7</v>
      </c>
      <c r="C47" s="178">
        <v>429.66405475600004</v>
      </c>
      <c r="D47" s="203">
        <v>456.94743305999998</v>
      </c>
      <c r="E47" s="178">
        <v>372.79311774699994</v>
      </c>
      <c r="F47" s="203">
        <v>376.62148498000005</v>
      </c>
      <c r="G47" s="178">
        <v>356.36063673799998</v>
      </c>
      <c r="H47" s="5"/>
      <c r="I47" s="5"/>
      <c r="J47" s="526"/>
      <c r="K47" s="526"/>
      <c r="L47" s="526"/>
      <c r="M47" s="526"/>
      <c r="N47" s="5"/>
      <c r="O47" s="5"/>
    </row>
    <row r="48" spans="1:15" ht="12.6" customHeight="1">
      <c r="A48" s="270"/>
      <c r="B48" s="2" t="s">
        <v>62</v>
      </c>
      <c r="C48" s="178">
        <v>-1.477217172</v>
      </c>
      <c r="D48" s="203">
        <v>0.34377621000000003</v>
      </c>
      <c r="E48" s="178">
        <v>0.26611130299999997</v>
      </c>
      <c r="F48" s="203">
        <v>0.38147451100000002</v>
      </c>
      <c r="G48" s="178">
        <v>0.24324114500000005</v>
      </c>
      <c r="H48" s="5"/>
      <c r="I48" s="5"/>
      <c r="J48" s="526"/>
      <c r="K48" s="526"/>
      <c r="L48" s="526"/>
      <c r="M48" s="526"/>
      <c r="N48" s="5"/>
      <c r="O48" s="5"/>
    </row>
    <row r="49" spans="1:15" ht="12.6" customHeight="1">
      <c r="A49" s="270"/>
      <c r="B49" s="2" t="s">
        <v>8</v>
      </c>
      <c r="C49" s="178">
        <v>99.462311713999995</v>
      </c>
      <c r="D49" s="203">
        <v>102.46364865700001</v>
      </c>
      <c r="E49" s="178">
        <v>104.93748835699996</v>
      </c>
      <c r="F49" s="203">
        <v>101.13183024400003</v>
      </c>
      <c r="G49" s="178">
        <v>100.46153984199999</v>
      </c>
      <c r="H49" s="5"/>
      <c r="I49" s="5"/>
      <c r="J49" s="526"/>
      <c r="K49" s="526"/>
      <c r="L49" s="526"/>
      <c r="M49" s="526"/>
      <c r="N49" s="5"/>
      <c r="O49" s="5"/>
    </row>
    <row r="50" spans="1:15" ht="12.6" customHeight="1">
      <c r="A50" s="270"/>
      <c r="B50" s="2" t="s">
        <v>42</v>
      </c>
      <c r="C50" s="178">
        <v>269.21184681599999</v>
      </c>
      <c r="D50" s="203">
        <v>212.015625398</v>
      </c>
      <c r="E50" s="178">
        <v>344.45611299199987</v>
      </c>
      <c r="F50" s="203">
        <v>257.71452523700009</v>
      </c>
      <c r="G50" s="178">
        <v>246.13762657800004</v>
      </c>
      <c r="H50" s="5"/>
      <c r="I50" s="5"/>
      <c r="J50" s="526"/>
      <c r="K50" s="526"/>
      <c r="L50" s="526"/>
      <c r="M50" s="526"/>
      <c r="N50" s="5"/>
      <c r="O50" s="5"/>
    </row>
    <row r="51" spans="1:15" s="1" customFormat="1" ht="12.6" customHeight="1">
      <c r="A51" s="270"/>
      <c r="B51" s="7" t="s">
        <v>2</v>
      </c>
      <c r="C51" s="179">
        <v>1099.1879458010001</v>
      </c>
      <c r="D51" s="204">
        <v>1062.271871466</v>
      </c>
      <c r="E51" s="179">
        <v>1103.9606484539997</v>
      </c>
      <c r="F51" s="204">
        <v>1021.7917533620002</v>
      </c>
      <c r="G51" s="179">
        <v>1000.9600520070001</v>
      </c>
      <c r="H51" s="4"/>
      <c r="I51" s="5"/>
      <c r="J51" s="526"/>
      <c r="K51" s="526"/>
      <c r="L51" s="526"/>
      <c r="M51" s="526"/>
      <c r="N51" s="4"/>
      <c r="O51" s="4"/>
    </row>
    <row r="52" spans="1:15" ht="30" customHeight="1">
      <c r="A52" s="270"/>
      <c r="B52" s="574"/>
      <c r="C52" s="574"/>
      <c r="D52" s="574"/>
      <c r="E52" s="574"/>
      <c r="F52" s="574"/>
      <c r="G52" s="574"/>
    </row>
    <row r="53" spans="1:15">
      <c r="A53" s="26" t="s">
        <v>242</v>
      </c>
      <c r="B53" s="1" t="s">
        <v>139</v>
      </c>
      <c r="C53" s="1"/>
      <c r="D53" s="1"/>
      <c r="E53" s="1"/>
      <c r="F53" s="1"/>
      <c r="G53" s="1"/>
      <c r="K53" s="524"/>
    </row>
    <row r="54" spans="1:15">
      <c r="A54" s="27"/>
      <c r="G54" s="3" t="str">
        <f>G42</f>
        <v>Amount in Rs Mn, except ratios</v>
      </c>
      <c r="I54" s="3"/>
      <c r="O54" s="3"/>
    </row>
    <row r="55" spans="1:15" s="205" customFormat="1" ht="12.75" customHeight="1">
      <c r="A55" s="206"/>
      <c r="B55" s="587" t="s">
        <v>0</v>
      </c>
      <c r="C55" s="585" t="s">
        <v>1</v>
      </c>
      <c r="D55" s="586"/>
      <c r="E55" s="586"/>
      <c r="F55" s="586"/>
      <c r="G55" s="586"/>
      <c r="H55" s="327"/>
      <c r="I55" s="327"/>
      <c r="J55" s="525"/>
      <c r="K55" s="584"/>
      <c r="L55" s="584"/>
      <c r="M55" s="584"/>
      <c r="N55" s="584"/>
      <c r="O55" s="584"/>
    </row>
    <row r="56" spans="1:15" s="205" customFormat="1" ht="24.95" customHeight="1">
      <c r="A56" s="206"/>
      <c r="B56" s="587"/>
      <c r="C56" s="201">
        <f>'Trends file-4'!$C$6</f>
        <v>44469</v>
      </c>
      <c r="D56" s="201">
        <f>'Trends file-4'!$D$6</f>
        <v>44377</v>
      </c>
      <c r="E56" s="201">
        <f>'Trends file-4'!$E$6</f>
        <v>44286</v>
      </c>
      <c r="F56" s="201">
        <f>'Trends file-4'!$F$6</f>
        <v>44196</v>
      </c>
      <c r="G56" s="201">
        <f>'Trends file-4'!$G$6</f>
        <v>44104</v>
      </c>
      <c r="H56" s="371"/>
      <c r="I56" s="371"/>
      <c r="J56" s="525"/>
      <c r="K56" s="526"/>
      <c r="L56" s="526"/>
      <c r="M56" s="526"/>
      <c r="N56" s="371"/>
      <c r="O56" s="371"/>
    </row>
    <row r="57" spans="1:15">
      <c r="A57" s="270"/>
      <c r="B57" s="2" t="s">
        <v>96</v>
      </c>
      <c r="C57" s="176">
        <v>408.13227410299999</v>
      </c>
      <c r="D57" s="202">
        <v>370.54000691500005</v>
      </c>
      <c r="E57" s="176">
        <v>329.10917850199991</v>
      </c>
      <c r="F57" s="202">
        <v>335.54268653800005</v>
      </c>
      <c r="G57" s="176">
        <v>330.06700265899991</v>
      </c>
      <c r="H57" s="5"/>
      <c r="I57" s="5"/>
      <c r="J57" s="526"/>
      <c r="K57" s="526"/>
      <c r="L57" s="526"/>
      <c r="M57" s="526"/>
      <c r="N57" s="5"/>
      <c r="O57" s="5"/>
    </row>
    <row r="58" spans="1:15">
      <c r="A58" s="270"/>
      <c r="B58" s="6" t="s">
        <v>97</v>
      </c>
      <c r="C58" s="178">
        <v>40.736145347000004</v>
      </c>
      <c r="D58" s="203">
        <v>36.56272448</v>
      </c>
      <c r="E58" s="178">
        <v>28.082583716000006</v>
      </c>
      <c r="F58" s="203">
        <v>25.585049181999995</v>
      </c>
      <c r="G58" s="178">
        <v>25.596141405999997</v>
      </c>
      <c r="H58" s="5"/>
      <c r="I58" s="5"/>
      <c r="J58" s="526"/>
      <c r="K58" s="526"/>
      <c r="L58" s="526"/>
      <c r="M58" s="526"/>
      <c r="N58" s="5"/>
      <c r="O58" s="5"/>
    </row>
    <row r="59" spans="1:15" s="1" customFormat="1">
      <c r="A59" s="270"/>
      <c r="B59" s="7" t="s">
        <v>139</v>
      </c>
      <c r="C59" s="179">
        <v>448.86841944999998</v>
      </c>
      <c r="D59" s="204">
        <v>407.10273139500003</v>
      </c>
      <c r="E59" s="179">
        <v>357.19176221799989</v>
      </c>
      <c r="F59" s="204">
        <v>361.12773572000003</v>
      </c>
      <c r="G59" s="179">
        <v>355.66314406499993</v>
      </c>
      <c r="H59" s="4"/>
      <c r="I59" s="5"/>
      <c r="J59" s="526"/>
      <c r="K59" s="526"/>
      <c r="L59" s="526"/>
      <c r="M59" s="526"/>
      <c r="N59" s="4"/>
      <c r="O59" s="4"/>
    </row>
    <row r="60" spans="1:15" ht="30" customHeight="1">
      <c r="A60" s="27"/>
      <c r="B60" s="574"/>
      <c r="C60" s="574"/>
      <c r="D60" s="574"/>
      <c r="E60" s="574"/>
      <c r="F60" s="574"/>
      <c r="G60" s="574"/>
      <c r="H60" s="595"/>
      <c r="I60" s="595"/>
    </row>
    <row r="61" spans="1:15" s="32" customFormat="1">
      <c r="A61" s="41">
        <v>5.3</v>
      </c>
      <c r="B61" s="22" t="s">
        <v>113</v>
      </c>
      <c r="C61" s="22"/>
      <c r="D61" s="22"/>
      <c r="E61" s="22"/>
      <c r="F61" s="22"/>
      <c r="G61" s="22"/>
      <c r="J61" s="528"/>
      <c r="K61" s="528"/>
      <c r="L61" s="528"/>
      <c r="M61" s="528"/>
    </row>
    <row r="62" spans="1:15" s="32" customFormat="1">
      <c r="B62" s="22"/>
      <c r="C62" s="22"/>
      <c r="D62" s="22"/>
      <c r="E62" s="22"/>
      <c r="F62" s="22"/>
      <c r="G62" s="22"/>
      <c r="J62" s="528"/>
      <c r="K62" s="528"/>
      <c r="L62" s="528"/>
      <c r="M62" s="528"/>
    </row>
    <row r="63" spans="1:15" s="32" customFormat="1">
      <c r="A63" s="41" t="s">
        <v>107</v>
      </c>
      <c r="B63" s="22" t="s">
        <v>277</v>
      </c>
      <c r="C63" s="22"/>
      <c r="D63" s="22"/>
      <c r="E63" s="22"/>
      <c r="F63" s="22"/>
      <c r="G63" s="22"/>
      <c r="J63" s="528"/>
      <c r="K63" s="528"/>
      <c r="L63" s="528"/>
      <c r="M63" s="528"/>
    </row>
    <row r="64" spans="1:15" s="32" customFormat="1">
      <c r="A64" s="34"/>
      <c r="G64" s="113" t="s">
        <v>195</v>
      </c>
      <c r="J64" s="528"/>
      <c r="K64" s="528"/>
      <c r="L64" s="528"/>
      <c r="M64" s="528"/>
    </row>
    <row r="65" spans="1:13" s="205" customFormat="1" ht="12" customHeight="1">
      <c r="A65" s="206"/>
      <c r="B65" s="587" t="s">
        <v>0</v>
      </c>
      <c r="C65" s="585" t="s">
        <v>1</v>
      </c>
      <c r="D65" s="586"/>
      <c r="E65" s="586"/>
      <c r="F65" s="586"/>
      <c r="G65" s="586"/>
      <c r="J65" s="525"/>
      <c r="K65" s="525"/>
      <c r="L65" s="525"/>
      <c r="M65" s="525"/>
    </row>
    <row r="66" spans="1:13" s="205" customFormat="1" ht="12" customHeight="1">
      <c r="A66" s="206"/>
      <c r="B66" s="587"/>
      <c r="C66" s="201">
        <f>'Trends file-4'!$C$6</f>
        <v>44469</v>
      </c>
      <c r="D66" s="201">
        <f>'Trends file-4'!$D$6</f>
        <v>44377</v>
      </c>
      <c r="E66" s="201">
        <f>'Trends file-4'!$E$6</f>
        <v>44286</v>
      </c>
      <c r="F66" s="201">
        <f>'Trends file-4'!$F$6</f>
        <v>44196</v>
      </c>
      <c r="G66" s="201">
        <f>'Trends file-4'!$G$6</f>
        <v>44104</v>
      </c>
      <c r="J66" s="525"/>
      <c r="K66" s="525"/>
      <c r="L66" s="525"/>
      <c r="M66" s="525"/>
    </row>
    <row r="67" spans="1:13">
      <c r="A67" s="270"/>
      <c r="B67" s="2" t="s">
        <v>5</v>
      </c>
      <c r="C67" s="176">
        <v>99.532362776108585</v>
      </c>
      <c r="D67" s="202">
        <v>101.40012032760009</v>
      </c>
      <c r="E67" s="176">
        <v>95.7854761715856</v>
      </c>
      <c r="F67" s="202">
        <v>98.563521536302233</v>
      </c>
      <c r="G67" s="176">
        <v>89.341194846073236</v>
      </c>
      <c r="J67" s="526"/>
      <c r="K67" s="526"/>
      <c r="L67" s="526"/>
      <c r="M67" s="526"/>
    </row>
    <row r="68" spans="1:13" ht="22.5">
      <c r="A68" s="271"/>
      <c r="B68" s="6" t="s">
        <v>6</v>
      </c>
      <c r="C68" s="177">
        <v>56.38816634965719</v>
      </c>
      <c r="D68" s="252">
        <v>52.375598411782377</v>
      </c>
      <c r="E68" s="177">
        <v>52.611729361578988</v>
      </c>
      <c r="F68" s="252">
        <v>49.013030668720511</v>
      </c>
      <c r="G68" s="177">
        <v>46.487947835192642</v>
      </c>
      <c r="J68" s="526"/>
      <c r="K68" s="526"/>
      <c r="L68" s="526"/>
      <c r="M68" s="526"/>
    </row>
    <row r="69" spans="1:13">
      <c r="A69" s="270"/>
      <c r="B69" s="2" t="s">
        <v>7</v>
      </c>
      <c r="C69" s="178">
        <v>202.44509418781695</v>
      </c>
      <c r="D69" s="203">
        <v>195.11175420343113</v>
      </c>
      <c r="E69" s="178">
        <v>176.9953690885246</v>
      </c>
      <c r="F69" s="203">
        <v>174.56524783628379</v>
      </c>
      <c r="G69" s="178">
        <v>169.34831881799434</v>
      </c>
      <c r="J69" s="526"/>
      <c r="K69" s="526"/>
      <c r="L69" s="526"/>
      <c r="M69" s="526"/>
    </row>
    <row r="70" spans="1:13">
      <c r="A70" s="270"/>
      <c r="B70" s="2" t="s">
        <v>62</v>
      </c>
      <c r="C70" s="178">
        <v>57.38322151292725</v>
      </c>
      <c r="D70" s="203">
        <v>54.431488879820137</v>
      </c>
      <c r="E70" s="178">
        <v>47.115597997106804</v>
      </c>
      <c r="F70" s="203">
        <v>49.17524273597364</v>
      </c>
      <c r="G70" s="178">
        <v>46.409592283182832</v>
      </c>
      <c r="J70" s="526"/>
      <c r="K70" s="526"/>
      <c r="L70" s="526"/>
      <c r="M70" s="526"/>
    </row>
    <row r="71" spans="1:13">
      <c r="A71" s="270"/>
      <c r="B71" s="2" t="s">
        <v>8</v>
      </c>
      <c r="C71" s="178">
        <v>74.616625176317967</v>
      </c>
      <c r="D71" s="203">
        <v>71.09524820956311</v>
      </c>
      <c r="E71" s="178">
        <v>68.659205294659557</v>
      </c>
      <c r="F71" s="203">
        <v>67.493439496287323</v>
      </c>
      <c r="G71" s="178">
        <v>70.911215389954606</v>
      </c>
      <c r="J71" s="526"/>
      <c r="K71" s="526"/>
      <c r="L71" s="526"/>
      <c r="M71" s="526"/>
    </row>
    <row r="72" spans="1:13">
      <c r="A72" s="270"/>
      <c r="B72" s="2" t="s">
        <v>42</v>
      </c>
      <c r="C72" s="178">
        <v>103.69456589060427</v>
      </c>
      <c r="D72" s="203">
        <v>103.48257583877574</v>
      </c>
      <c r="E72" s="178">
        <v>98.100369976344481</v>
      </c>
      <c r="F72" s="203">
        <v>100.19396732566638</v>
      </c>
      <c r="G72" s="178">
        <v>97.133780023348223</v>
      </c>
      <c r="J72" s="526"/>
      <c r="K72" s="526"/>
      <c r="L72" s="526"/>
      <c r="M72" s="526"/>
    </row>
    <row r="73" spans="1:13">
      <c r="A73" s="270"/>
      <c r="B73" s="7" t="s">
        <v>2</v>
      </c>
      <c r="C73" s="179">
        <v>594.0600358934322</v>
      </c>
      <c r="D73" s="204">
        <v>577.89678587097251</v>
      </c>
      <c r="E73" s="179">
        <v>539.26774788980003</v>
      </c>
      <c r="F73" s="204">
        <v>539.00444959923379</v>
      </c>
      <c r="G73" s="179">
        <v>519.63204919574582</v>
      </c>
      <c r="J73" s="526"/>
      <c r="K73" s="526"/>
      <c r="L73" s="526"/>
      <c r="M73" s="526"/>
    </row>
    <row r="74" spans="1:13" ht="21.75" hidden="1" customHeight="1">
      <c r="A74" s="27"/>
      <c r="B74" s="588"/>
      <c r="C74" s="588"/>
      <c r="D74" s="588"/>
      <c r="E74" s="588"/>
      <c r="F74" s="588"/>
      <c r="G74" s="588"/>
      <c r="H74" s="32"/>
    </row>
    <row r="75" spans="1:13" hidden="1">
      <c r="A75" s="27"/>
      <c r="B75" s="81"/>
      <c r="C75" s="81"/>
      <c r="D75" s="81"/>
      <c r="E75" s="81"/>
      <c r="F75" s="32"/>
      <c r="G75" s="474"/>
      <c r="H75" s="32"/>
    </row>
    <row r="76" spans="1:13" hidden="1">
      <c r="A76" s="27"/>
      <c r="B76" s="22"/>
      <c r="C76" s="81"/>
      <c r="D76" s="81"/>
      <c r="E76" s="81"/>
      <c r="F76" s="32"/>
      <c r="G76" s="32"/>
      <c r="H76" s="32"/>
    </row>
    <row r="77" spans="1:13" s="32" customFormat="1" hidden="1">
      <c r="A77" s="34"/>
      <c r="G77" s="113"/>
      <c r="J77" s="528"/>
      <c r="K77" s="528"/>
      <c r="L77" s="528"/>
      <c r="M77" s="528"/>
    </row>
    <row r="78" spans="1:13" s="205" customFormat="1" ht="12" hidden="1" customHeight="1">
      <c r="A78" s="206"/>
      <c r="B78" s="589"/>
      <c r="C78" s="590"/>
      <c r="D78" s="591"/>
      <c r="E78" s="591"/>
      <c r="F78" s="591"/>
      <c r="G78" s="591"/>
      <c r="H78" s="475"/>
      <c r="J78" s="525"/>
      <c r="K78" s="525"/>
      <c r="L78" s="525"/>
      <c r="M78" s="525"/>
    </row>
    <row r="79" spans="1:13" s="205" customFormat="1" ht="12" hidden="1" customHeight="1">
      <c r="A79" s="206"/>
      <c r="B79" s="589"/>
      <c r="C79" s="476"/>
      <c r="D79" s="476"/>
      <c r="E79" s="476"/>
      <c r="F79" s="476"/>
      <c r="G79" s="476"/>
      <c r="H79" s="475"/>
      <c r="J79" s="525"/>
      <c r="K79" s="525"/>
      <c r="L79" s="525"/>
      <c r="M79" s="525"/>
    </row>
    <row r="80" spans="1:13" hidden="1">
      <c r="A80" s="270"/>
      <c r="B80" s="32"/>
      <c r="C80" s="202"/>
      <c r="D80" s="202"/>
      <c r="E80" s="202"/>
      <c r="F80" s="202"/>
      <c r="G80" s="202"/>
      <c r="H80" s="32"/>
    </row>
    <row r="81" spans="1:13" hidden="1">
      <c r="A81" s="271"/>
      <c r="B81" s="477"/>
      <c r="C81" s="252"/>
      <c r="D81" s="252"/>
      <c r="E81" s="252"/>
      <c r="F81" s="252"/>
      <c r="G81" s="252"/>
      <c r="H81" s="32"/>
    </row>
    <row r="82" spans="1:13" hidden="1">
      <c r="A82" s="270"/>
      <c r="B82" s="32"/>
      <c r="C82" s="203"/>
      <c r="D82" s="203"/>
      <c r="E82" s="203"/>
      <c r="F82" s="203"/>
      <c r="G82" s="203"/>
      <c r="H82" s="32"/>
    </row>
    <row r="83" spans="1:13" hidden="1">
      <c r="A83" s="270"/>
      <c r="B83" s="32"/>
      <c r="C83" s="203"/>
      <c r="D83" s="203"/>
      <c r="E83" s="203"/>
      <c r="F83" s="203"/>
      <c r="G83" s="203"/>
      <c r="H83" s="32"/>
    </row>
    <row r="84" spans="1:13" hidden="1">
      <c r="A84" s="270"/>
      <c r="B84" s="32"/>
      <c r="C84" s="203"/>
      <c r="D84" s="203"/>
      <c r="E84" s="203"/>
      <c r="F84" s="203"/>
      <c r="G84" s="203"/>
      <c r="H84" s="32"/>
    </row>
    <row r="85" spans="1:13" hidden="1">
      <c r="A85" s="270"/>
      <c r="B85" s="32"/>
      <c r="C85" s="203"/>
      <c r="D85" s="203"/>
      <c r="E85" s="203"/>
      <c r="F85" s="203"/>
      <c r="G85" s="203"/>
      <c r="H85" s="32"/>
    </row>
    <row r="86" spans="1:13" hidden="1">
      <c r="A86" s="270"/>
      <c r="B86" s="478"/>
      <c r="C86" s="204"/>
      <c r="D86" s="204"/>
      <c r="E86" s="204"/>
      <c r="F86" s="204"/>
      <c r="G86" s="204"/>
      <c r="H86" s="32"/>
    </row>
    <row r="87" spans="1:13" ht="24" customHeight="1">
      <c r="A87" s="27"/>
      <c r="B87" s="579" t="s">
        <v>338</v>
      </c>
      <c r="C87" s="579"/>
      <c r="D87" s="579"/>
      <c r="E87" s="579"/>
      <c r="F87" s="579"/>
      <c r="G87" s="579"/>
    </row>
    <row r="88" spans="1:13" ht="21.75" customHeight="1">
      <c r="A88" s="27"/>
      <c r="B88" s="574"/>
      <c r="C88" s="574"/>
      <c r="D88" s="574"/>
      <c r="E88" s="574"/>
      <c r="F88" s="574"/>
      <c r="G88" s="574"/>
    </row>
    <row r="89" spans="1:13">
      <c r="A89" s="26" t="s">
        <v>108</v>
      </c>
      <c r="B89" s="1" t="s">
        <v>328</v>
      </c>
      <c r="C89" s="1"/>
      <c r="D89" s="1"/>
      <c r="E89" s="1"/>
      <c r="F89" s="1"/>
      <c r="G89" s="1"/>
    </row>
    <row r="90" spans="1:13">
      <c r="A90" s="27"/>
      <c r="G90" s="113" t="str">
        <f>G64</f>
        <v>Amount in US$ Mn</v>
      </c>
    </row>
    <row r="91" spans="1:13" s="205" customFormat="1" ht="12" customHeight="1">
      <c r="A91" s="206"/>
      <c r="B91" s="587" t="s">
        <v>0</v>
      </c>
      <c r="C91" s="585" t="s">
        <v>1</v>
      </c>
      <c r="D91" s="586"/>
      <c r="E91" s="586"/>
      <c r="F91" s="586"/>
      <c r="G91" s="586"/>
      <c r="J91" s="525"/>
      <c r="K91" s="525"/>
      <c r="L91" s="525"/>
      <c r="M91" s="525"/>
    </row>
    <row r="92" spans="1:13" s="205" customFormat="1" ht="12" customHeight="1">
      <c r="A92" s="206"/>
      <c r="B92" s="587"/>
      <c r="C92" s="201">
        <f>'Trends file-4'!$C$6</f>
        <v>44469</v>
      </c>
      <c r="D92" s="201">
        <f>'Trends file-4'!$D$6</f>
        <v>44377</v>
      </c>
      <c r="E92" s="201">
        <f>'Trends file-4'!$E$6</f>
        <v>44286</v>
      </c>
      <c r="F92" s="201">
        <f>'Trends file-4'!$F$6</f>
        <v>44196</v>
      </c>
      <c r="G92" s="201">
        <f>'Trends file-4'!$G$6</f>
        <v>44104</v>
      </c>
      <c r="J92" s="525"/>
      <c r="K92" s="525"/>
      <c r="L92" s="525"/>
      <c r="M92" s="525"/>
    </row>
    <row r="93" spans="1:13">
      <c r="A93" s="27"/>
      <c r="B93" s="2" t="s">
        <v>96</v>
      </c>
      <c r="C93" s="176">
        <v>154.27028790151164</v>
      </c>
      <c r="D93" s="202">
        <v>152.33862444736647</v>
      </c>
      <c r="E93" s="176">
        <v>145.94867172400387</v>
      </c>
      <c r="F93" s="202">
        <v>144.30505245372677</v>
      </c>
      <c r="G93" s="176">
        <v>134.22903991490648</v>
      </c>
      <c r="J93" s="526"/>
      <c r="K93" s="526"/>
      <c r="L93" s="526"/>
      <c r="M93" s="526"/>
    </row>
    <row r="94" spans="1:13">
      <c r="A94" s="27"/>
      <c r="B94" s="6" t="s">
        <v>97</v>
      </c>
      <c r="C94" s="178">
        <v>28.932351428937817</v>
      </c>
      <c r="D94" s="203">
        <v>27.92568029907931</v>
      </c>
      <c r="E94" s="178">
        <v>28.238837740666334</v>
      </c>
      <c r="F94" s="203">
        <v>27.779842656598923</v>
      </c>
      <c r="G94" s="178">
        <v>28.236334248377304</v>
      </c>
      <c r="J94" s="526"/>
      <c r="K94" s="526"/>
      <c r="L94" s="526"/>
      <c r="M94" s="526"/>
    </row>
    <row r="95" spans="1:13">
      <c r="A95" s="26"/>
      <c r="B95" s="7" t="s">
        <v>139</v>
      </c>
      <c r="C95" s="179">
        <v>183.20263933044944</v>
      </c>
      <c r="D95" s="204">
        <v>180.26430474644579</v>
      </c>
      <c r="E95" s="179">
        <v>174.1875094646702</v>
      </c>
      <c r="F95" s="204">
        <v>172.0848951103257</v>
      </c>
      <c r="G95" s="179">
        <v>162.4653741632838</v>
      </c>
      <c r="J95" s="526"/>
      <c r="K95" s="526"/>
      <c r="L95" s="526"/>
      <c r="M95" s="526"/>
    </row>
    <row r="96" spans="1:13" ht="21.75" hidden="1" customHeight="1">
      <c r="A96" s="27"/>
      <c r="B96" s="580"/>
      <c r="C96" s="580"/>
      <c r="D96" s="580"/>
      <c r="E96" s="580"/>
      <c r="F96" s="580"/>
      <c r="G96" s="580"/>
    </row>
    <row r="97" spans="1:13" hidden="1">
      <c r="A97" s="27"/>
    </row>
    <row r="98" spans="1:13" hidden="1">
      <c r="A98" s="27"/>
      <c r="B98" s="1"/>
    </row>
    <row r="99" spans="1:13" hidden="1">
      <c r="A99" s="27"/>
      <c r="G99" s="113"/>
    </row>
    <row r="100" spans="1:13" s="205" customFormat="1" ht="12" hidden="1" customHeight="1">
      <c r="A100" s="206"/>
      <c r="B100" s="587"/>
      <c r="C100" s="585"/>
      <c r="D100" s="586"/>
      <c r="E100" s="586"/>
      <c r="F100" s="586"/>
      <c r="G100" s="586"/>
      <c r="J100" s="525"/>
      <c r="K100" s="525"/>
      <c r="L100" s="525"/>
      <c r="M100" s="525"/>
    </row>
    <row r="101" spans="1:13" s="205" customFormat="1" ht="12" hidden="1" customHeight="1">
      <c r="A101" s="206"/>
      <c r="B101" s="587"/>
      <c r="C101" s="201"/>
      <c r="D101" s="201"/>
      <c r="E101" s="201"/>
      <c r="F101" s="201"/>
      <c r="G101" s="201"/>
      <c r="J101" s="525"/>
      <c r="K101" s="525"/>
      <c r="L101" s="525"/>
      <c r="M101" s="525"/>
    </row>
    <row r="102" spans="1:13" hidden="1">
      <c r="A102" s="27"/>
      <c r="C102" s="176"/>
      <c r="D102" s="202"/>
      <c r="E102" s="176"/>
      <c r="F102" s="202"/>
      <c r="G102" s="176"/>
    </row>
    <row r="103" spans="1:13" hidden="1">
      <c r="A103" s="27"/>
      <c r="B103" s="6"/>
      <c r="C103" s="178"/>
      <c r="D103" s="203"/>
      <c r="E103" s="178"/>
      <c r="F103" s="203"/>
      <c r="G103" s="178"/>
    </row>
    <row r="104" spans="1:13" hidden="1">
      <c r="A104" s="26"/>
      <c r="B104" s="7"/>
      <c r="C104" s="179"/>
      <c r="D104" s="204"/>
      <c r="E104" s="179"/>
      <c r="F104" s="204"/>
      <c r="G104" s="179"/>
    </row>
    <row r="105" spans="1:13" ht="22.5" customHeight="1">
      <c r="A105" s="27"/>
      <c r="B105" s="579" t="s">
        <v>338</v>
      </c>
      <c r="C105" s="579"/>
      <c r="D105" s="579"/>
      <c r="E105" s="579"/>
      <c r="F105" s="579"/>
      <c r="G105" s="579"/>
    </row>
    <row r="106" spans="1:13" ht="24.75" customHeight="1">
      <c r="A106" s="27"/>
      <c r="B106" s="574"/>
      <c r="C106" s="574"/>
      <c r="D106" s="574"/>
      <c r="E106" s="574"/>
      <c r="F106" s="574"/>
      <c r="G106" s="574"/>
    </row>
    <row r="107" spans="1:13">
      <c r="A107" s="26" t="s">
        <v>129</v>
      </c>
      <c r="B107" s="22" t="s">
        <v>329</v>
      </c>
      <c r="C107" s="1"/>
      <c r="D107" s="1"/>
      <c r="E107" s="1"/>
      <c r="F107" s="1"/>
      <c r="G107" s="1"/>
    </row>
    <row r="108" spans="1:13">
      <c r="A108" s="27"/>
      <c r="G108" s="113" t="str">
        <f>G90</f>
        <v>Amount in US$ Mn</v>
      </c>
    </row>
    <row r="109" spans="1:13" s="205" customFormat="1" ht="12" customHeight="1">
      <c r="A109" s="206"/>
      <c r="B109" s="587" t="s">
        <v>0</v>
      </c>
      <c r="C109" s="585" t="s">
        <v>1</v>
      </c>
      <c r="D109" s="586"/>
      <c r="E109" s="586"/>
      <c r="F109" s="586"/>
      <c r="G109" s="586"/>
      <c r="J109" s="525"/>
      <c r="K109" s="525"/>
      <c r="L109" s="525"/>
      <c r="M109" s="525"/>
    </row>
    <row r="110" spans="1:13" s="205" customFormat="1" ht="12" customHeight="1">
      <c r="A110" s="206"/>
      <c r="B110" s="587"/>
      <c r="C110" s="201">
        <f>'Trends file-4'!$C$6</f>
        <v>44469</v>
      </c>
      <c r="D110" s="201">
        <f>'Trends file-4'!$D$6</f>
        <v>44377</v>
      </c>
      <c r="E110" s="201">
        <f>'Trends file-4'!$E$6</f>
        <v>44286</v>
      </c>
      <c r="F110" s="201">
        <f>'Trends file-4'!$F$6</f>
        <v>44196</v>
      </c>
      <c r="G110" s="201">
        <f>'Trends file-4'!$G$6</f>
        <v>44104</v>
      </c>
      <c r="J110" s="525"/>
      <c r="K110" s="525"/>
      <c r="L110" s="525"/>
      <c r="M110" s="525"/>
    </row>
    <row r="111" spans="1:13">
      <c r="A111" s="27"/>
      <c r="B111" s="2" t="s">
        <v>10</v>
      </c>
      <c r="C111" s="176">
        <v>83.650341318710176</v>
      </c>
      <c r="D111" s="202">
        <v>82.59540041865975</v>
      </c>
      <c r="E111" s="176">
        <v>76.106393308321572</v>
      </c>
      <c r="F111" s="202">
        <v>63.358588436092589</v>
      </c>
      <c r="G111" s="176">
        <v>54.9102389949837</v>
      </c>
      <c r="J111" s="548"/>
      <c r="K111" s="526"/>
      <c r="L111" s="526"/>
      <c r="M111" s="526"/>
    </row>
    <row r="112" spans="1:13" hidden="1" outlineLevel="1">
      <c r="A112" s="27"/>
      <c r="B112" s="78"/>
      <c r="C112" s="178"/>
      <c r="D112" s="203"/>
      <c r="E112" s="178"/>
      <c r="F112" s="203"/>
      <c r="G112" s="178"/>
      <c r="J112" s="526"/>
      <c r="K112" s="526"/>
      <c r="L112" s="526"/>
      <c r="M112" s="526"/>
    </row>
    <row r="113" spans="1:13" collapsed="1">
      <c r="A113" s="27"/>
      <c r="B113" s="6" t="s">
        <v>11</v>
      </c>
      <c r="C113" s="178">
        <v>31.742063903446859</v>
      </c>
      <c r="D113" s="203">
        <v>33.708711190272886</v>
      </c>
      <c r="E113" s="178">
        <v>5.9279350657367118</v>
      </c>
      <c r="F113" s="203">
        <v>25.701985816831431</v>
      </c>
      <c r="G113" s="178">
        <v>30.239661800879198</v>
      </c>
      <c r="J113" s="526"/>
      <c r="K113" s="526"/>
      <c r="L113" s="526"/>
      <c r="M113" s="526"/>
    </row>
    <row r="114" spans="1:13">
      <c r="A114" s="59"/>
      <c r="B114" s="7" t="s">
        <v>31</v>
      </c>
      <c r="C114" s="179">
        <v>115.39240522215704</v>
      </c>
      <c r="D114" s="204">
        <v>116.80411160893263</v>
      </c>
      <c r="E114" s="179">
        <v>82.234328374058279</v>
      </c>
      <c r="F114" s="204">
        <v>89.060574252924027</v>
      </c>
      <c r="G114" s="179">
        <v>85.149900795862891</v>
      </c>
      <c r="J114" s="526"/>
      <c r="K114" s="548"/>
      <c r="L114" s="526"/>
      <c r="M114" s="526"/>
    </row>
    <row r="115" spans="1:13" ht="21.75" hidden="1" customHeight="1">
      <c r="A115" s="27"/>
      <c r="B115" s="580"/>
      <c r="C115" s="580"/>
      <c r="D115" s="580"/>
      <c r="E115" s="580"/>
      <c r="F115" s="580"/>
      <c r="G115" s="580"/>
    </row>
    <row r="116" spans="1:13" hidden="1">
      <c r="A116" s="27"/>
      <c r="B116" s="18"/>
      <c r="C116" s="18"/>
      <c r="D116" s="18"/>
      <c r="E116" s="18"/>
      <c r="F116" s="199"/>
      <c r="G116" s="199"/>
    </row>
    <row r="117" spans="1:13" hidden="1">
      <c r="A117" s="27"/>
      <c r="B117" s="22"/>
      <c r="C117" s="18"/>
      <c r="D117" s="18"/>
      <c r="E117" s="18"/>
      <c r="F117" s="18"/>
      <c r="G117" s="18"/>
    </row>
    <row r="118" spans="1:13" hidden="1">
      <c r="A118" s="27"/>
      <c r="G118" s="113"/>
    </row>
    <row r="119" spans="1:13" s="205" customFormat="1" ht="12" hidden="1" customHeight="1">
      <c r="A119" s="206"/>
      <c r="B119" s="587"/>
      <c r="C119" s="585"/>
      <c r="D119" s="586"/>
      <c r="E119" s="586"/>
      <c r="F119" s="586"/>
      <c r="G119" s="586"/>
      <c r="J119" s="525"/>
      <c r="K119" s="525"/>
      <c r="L119" s="525"/>
      <c r="M119" s="525"/>
    </row>
    <row r="120" spans="1:13" s="205" customFormat="1" ht="12" hidden="1" customHeight="1">
      <c r="A120" s="206"/>
      <c r="B120" s="587"/>
      <c r="C120" s="201"/>
      <c r="D120" s="201"/>
      <c r="E120" s="201"/>
      <c r="F120" s="201"/>
      <c r="G120" s="201"/>
      <c r="J120" s="525"/>
      <c r="K120" s="525"/>
      <c r="L120" s="525"/>
      <c r="M120" s="525"/>
    </row>
    <row r="121" spans="1:13" hidden="1">
      <c r="A121" s="27"/>
      <c r="C121" s="176"/>
      <c r="D121" s="202"/>
      <c r="E121" s="176"/>
      <c r="F121" s="202"/>
      <c r="G121" s="176"/>
    </row>
    <row r="122" spans="1:13" hidden="1" outlineLevel="1">
      <c r="A122" s="27"/>
      <c r="B122" s="78"/>
      <c r="C122" s="178"/>
      <c r="D122" s="203"/>
      <c r="E122" s="178"/>
      <c r="F122" s="203"/>
      <c r="G122" s="178"/>
    </row>
    <row r="123" spans="1:13" hidden="1" collapsed="1">
      <c r="A123" s="27"/>
      <c r="B123" s="6"/>
      <c r="C123" s="178"/>
      <c r="D123" s="203"/>
      <c r="E123" s="178"/>
      <c r="F123" s="203"/>
      <c r="G123" s="178"/>
    </row>
    <row r="124" spans="1:13" hidden="1">
      <c r="A124" s="59"/>
      <c r="B124" s="7"/>
      <c r="C124" s="179"/>
      <c r="D124" s="204"/>
      <c r="E124" s="179"/>
      <c r="F124" s="204"/>
      <c r="G124" s="179"/>
    </row>
    <row r="125" spans="1:13">
      <c r="A125" s="27"/>
      <c r="B125" s="370" t="s">
        <v>232</v>
      </c>
      <c r="C125" s="18"/>
      <c r="D125" s="18"/>
      <c r="E125" s="18"/>
      <c r="F125" s="199"/>
      <c r="G125" s="199"/>
    </row>
    <row r="126" spans="1:13">
      <c r="A126" s="27"/>
      <c r="B126" s="370"/>
      <c r="C126" s="18"/>
      <c r="D126" s="18"/>
      <c r="E126" s="18"/>
      <c r="F126" s="199"/>
      <c r="G126" s="199"/>
    </row>
    <row r="127" spans="1:13">
      <c r="A127" s="26">
        <v>5.4</v>
      </c>
      <c r="B127" s="1" t="s">
        <v>130</v>
      </c>
      <c r="C127" s="1"/>
      <c r="D127" s="1"/>
      <c r="E127" s="1"/>
      <c r="F127" s="18"/>
      <c r="G127" s="18"/>
    </row>
    <row r="128" spans="1:13">
      <c r="A128" s="27"/>
      <c r="B128" s="18"/>
      <c r="C128" s="18"/>
      <c r="D128" s="18"/>
      <c r="E128" s="18"/>
      <c r="F128" s="18"/>
      <c r="G128" s="18"/>
    </row>
    <row r="129" spans="1:13">
      <c r="B129" s="1" t="s">
        <v>109</v>
      </c>
      <c r="G129" s="3" t="str">
        <f>'Trends file-4'!G4</f>
        <v>Amount in Rs Mn, except ratios</v>
      </c>
    </row>
    <row r="130" spans="1:13" s="205" customFormat="1" ht="12" customHeight="1">
      <c r="B130" s="571" t="s">
        <v>0</v>
      </c>
      <c r="C130" s="592" t="s">
        <v>1</v>
      </c>
      <c r="D130" s="586"/>
      <c r="E130" s="586"/>
      <c r="F130" s="586"/>
      <c r="G130" s="586"/>
      <c r="J130" s="525"/>
      <c r="K130" s="525"/>
      <c r="L130" s="525"/>
      <c r="M130" s="525"/>
    </row>
    <row r="131" spans="1:13" s="205" customFormat="1" ht="12" customHeight="1">
      <c r="B131" s="593"/>
      <c r="C131" s="201">
        <f>'Trends file-4'!$C$6</f>
        <v>44469</v>
      </c>
      <c r="D131" s="201">
        <f>'Trends file-4'!$D$6</f>
        <v>44377</v>
      </c>
      <c r="E131" s="201">
        <f>'Trends file-4'!$E$6</f>
        <v>44286</v>
      </c>
      <c r="F131" s="201">
        <f>'Trends file-4'!$F$6</f>
        <v>44196</v>
      </c>
      <c r="G131" s="201">
        <f>'Trends file-4'!$G$6</f>
        <v>44104</v>
      </c>
      <c r="J131" s="525"/>
      <c r="K131" s="525"/>
      <c r="L131" s="525"/>
      <c r="M131" s="525"/>
    </row>
    <row r="132" spans="1:13">
      <c r="A132" s="270"/>
      <c r="B132" s="75" t="s">
        <v>54</v>
      </c>
      <c r="C132" s="176">
        <v>404112.98083437409</v>
      </c>
      <c r="D132" s="202">
        <v>450940.85195429908</v>
      </c>
      <c r="E132" s="176">
        <v>421603.394254299</v>
      </c>
      <c r="F132" s="202">
        <v>331141.20942226611</v>
      </c>
      <c r="G132" s="176">
        <v>373559</v>
      </c>
      <c r="I132" s="5"/>
      <c r="J132" s="526"/>
      <c r="K132" s="526"/>
      <c r="L132" s="526"/>
      <c r="M132" s="526"/>
    </row>
    <row r="133" spans="1:13" ht="22.5">
      <c r="A133" s="270"/>
      <c r="B133" s="75" t="s">
        <v>55</v>
      </c>
      <c r="C133" s="177">
        <v>155988.81264884211</v>
      </c>
      <c r="D133" s="252">
        <v>116313.92957465601</v>
      </c>
      <c r="E133" s="177">
        <v>192302.97884906013</v>
      </c>
      <c r="F133" s="252">
        <v>241485.40767057802</v>
      </c>
      <c r="G133" s="177">
        <v>246260</v>
      </c>
      <c r="I133" s="5"/>
      <c r="J133" s="526"/>
      <c r="K133" s="526"/>
      <c r="L133" s="526"/>
      <c r="M133" s="526"/>
    </row>
    <row r="134" spans="1:13">
      <c r="A134" s="270"/>
      <c r="B134" s="75" t="s">
        <v>122</v>
      </c>
      <c r="C134" s="178">
        <v>892938.81925399997</v>
      </c>
      <c r="D134" s="203">
        <v>788049.92293699982</v>
      </c>
      <c r="E134" s="178">
        <v>681930.79793699982</v>
      </c>
      <c r="F134" s="203">
        <v>681930.79793699982</v>
      </c>
      <c r="G134" s="178">
        <v>667920</v>
      </c>
      <c r="I134" s="5"/>
      <c r="J134" s="526"/>
      <c r="K134" s="526"/>
      <c r="L134" s="526"/>
      <c r="M134" s="526"/>
    </row>
    <row r="135" spans="1:13" ht="11.25" hidden="1" customHeight="1" outlineLevel="1">
      <c r="A135" s="270"/>
      <c r="B135" s="75"/>
      <c r="C135" s="178">
        <v>0</v>
      </c>
      <c r="D135" s="203">
        <v>0</v>
      </c>
      <c r="E135" s="178">
        <v>0</v>
      </c>
      <c r="F135" s="203">
        <v>0</v>
      </c>
      <c r="G135" s="178">
        <v>0</v>
      </c>
      <c r="I135" s="5"/>
      <c r="J135" s="526"/>
      <c r="K135" s="526"/>
      <c r="L135" s="526"/>
      <c r="M135" s="526"/>
    </row>
    <row r="136" spans="1:13" collapsed="1">
      <c r="A136" s="270"/>
      <c r="B136" s="76" t="s">
        <v>56</v>
      </c>
      <c r="C136" s="178"/>
      <c r="D136" s="203"/>
      <c r="E136" s="178"/>
      <c r="F136" s="203"/>
      <c r="G136" s="178"/>
      <c r="I136" s="5"/>
      <c r="J136" s="526"/>
      <c r="K136" s="526"/>
      <c r="L136" s="526"/>
      <c r="M136" s="526"/>
    </row>
    <row r="137" spans="1:13">
      <c r="A137" s="270"/>
      <c r="B137" s="74" t="s">
        <v>197</v>
      </c>
      <c r="C137" s="142">
        <v>61707.549737683992</v>
      </c>
      <c r="D137" s="162">
        <v>84917.419019453009</v>
      </c>
      <c r="E137" s="142">
        <v>80860.459439112004</v>
      </c>
      <c r="F137" s="162">
        <v>98344.066109865002</v>
      </c>
      <c r="G137" s="142">
        <v>105232</v>
      </c>
      <c r="I137" s="5"/>
      <c r="J137" s="526"/>
      <c r="K137" s="526"/>
      <c r="L137" s="526"/>
      <c r="M137" s="526"/>
    </row>
    <row r="138" spans="1:13" hidden="1" outlineLevel="1">
      <c r="A138" s="270"/>
      <c r="B138" s="74"/>
      <c r="C138" s="142"/>
      <c r="D138" s="162"/>
      <c r="E138" s="142"/>
      <c r="F138" s="162"/>
      <c r="G138" s="142"/>
      <c r="I138" s="5"/>
      <c r="J138" s="526"/>
      <c r="K138" s="526"/>
      <c r="L138" s="526"/>
      <c r="M138" s="526"/>
    </row>
    <row r="139" spans="1:13" ht="11.25" hidden="1" customHeight="1" outlineLevel="1">
      <c r="A139" s="270"/>
      <c r="B139" s="74"/>
      <c r="C139" s="178"/>
      <c r="D139" s="203"/>
      <c r="E139" s="178"/>
      <c r="F139" s="203"/>
      <c r="G139" s="178"/>
      <c r="I139" s="5"/>
      <c r="J139" s="526"/>
      <c r="K139" s="526"/>
      <c r="L139" s="526"/>
      <c r="M139" s="526"/>
    </row>
    <row r="140" spans="1:13" collapsed="1">
      <c r="A140" s="270"/>
      <c r="B140" s="74" t="s">
        <v>308</v>
      </c>
      <c r="C140" s="178">
        <v>77920.712867659968</v>
      </c>
      <c r="D140" s="203">
        <v>5270.0990014699937</v>
      </c>
      <c r="E140" s="178">
        <v>59852.862415721</v>
      </c>
      <c r="F140" s="203">
        <v>6359.8994389999998</v>
      </c>
      <c r="G140" s="178">
        <v>77791</v>
      </c>
      <c r="I140" s="5"/>
      <c r="J140" s="526"/>
      <c r="K140" s="526"/>
      <c r="L140" s="526"/>
      <c r="M140" s="526"/>
    </row>
    <row r="141" spans="1:13" ht="11.25" hidden="1" customHeight="1" outlineLevel="1">
      <c r="A141" s="270"/>
      <c r="B141" s="273"/>
      <c r="C141" s="178"/>
      <c r="D141" s="203"/>
      <c r="E141" s="178"/>
      <c r="F141" s="203"/>
      <c r="G141" s="178"/>
      <c r="I141" s="5"/>
      <c r="J141" s="526"/>
      <c r="K141" s="526"/>
      <c r="L141" s="526"/>
      <c r="M141" s="526"/>
    </row>
    <row r="142" spans="1:13" collapsed="1">
      <c r="A142" s="27"/>
      <c r="B142" s="76" t="s">
        <v>305</v>
      </c>
      <c r="C142" s="141">
        <v>1313412.3501318721</v>
      </c>
      <c r="D142" s="230">
        <v>1265117.186445032</v>
      </c>
      <c r="E142" s="141">
        <v>1155123.8491855259</v>
      </c>
      <c r="F142" s="230">
        <v>1149853.4494809788</v>
      </c>
      <c r="G142" s="141">
        <v>1104716</v>
      </c>
      <c r="I142" s="5"/>
      <c r="J142" s="526"/>
      <c r="K142" s="526"/>
      <c r="L142" s="526"/>
      <c r="M142" s="526"/>
    </row>
    <row r="143" spans="1:13">
      <c r="A143" s="27"/>
      <c r="B143" s="74" t="s">
        <v>307</v>
      </c>
      <c r="C143" s="142">
        <v>348981.30943195801</v>
      </c>
      <c r="D143" s="162">
        <v>331104.049264259</v>
      </c>
      <c r="E143" s="142">
        <v>329952.619482012</v>
      </c>
      <c r="F143" s="162">
        <v>324529.01903550094</v>
      </c>
      <c r="G143" s="142">
        <v>326103</v>
      </c>
      <c r="I143" s="5"/>
      <c r="J143" s="526"/>
      <c r="K143" s="526"/>
      <c r="L143" s="526"/>
      <c r="M143" s="526"/>
    </row>
    <row r="144" spans="1:13">
      <c r="A144" s="27"/>
      <c r="B144" s="274" t="s">
        <v>306</v>
      </c>
      <c r="C144" s="181">
        <v>1662393.6595638301</v>
      </c>
      <c r="D144" s="253">
        <v>1596221.235709291</v>
      </c>
      <c r="E144" s="181">
        <v>1485076.4686675379</v>
      </c>
      <c r="F144" s="253">
        <v>1474382.4685164797</v>
      </c>
      <c r="G144" s="181">
        <v>1430819</v>
      </c>
      <c r="I144" s="5"/>
      <c r="J144" s="526"/>
      <c r="K144" s="526"/>
      <c r="L144" s="526"/>
      <c r="M144" s="526"/>
    </row>
    <row r="145" spans="1:13" s="276" customFormat="1" ht="27" customHeight="1">
      <c r="B145" s="574"/>
      <c r="C145" s="574"/>
      <c r="D145" s="574"/>
      <c r="E145" s="574"/>
      <c r="F145" s="574"/>
      <c r="G145" s="574"/>
      <c r="I145" s="278"/>
      <c r="J145" s="529"/>
      <c r="K145" s="529"/>
      <c r="L145" s="529"/>
      <c r="M145" s="530"/>
    </row>
    <row r="146" spans="1:13" s="276" customFormat="1">
      <c r="B146" s="275"/>
      <c r="C146" s="277"/>
      <c r="D146" s="277"/>
      <c r="E146" s="277"/>
      <c r="F146" s="277"/>
      <c r="G146" s="277"/>
      <c r="I146" s="278"/>
      <c r="J146" s="529"/>
      <c r="K146" s="529"/>
      <c r="L146" s="529"/>
      <c r="M146" s="530"/>
    </row>
    <row r="147" spans="1:13">
      <c r="B147" s="81"/>
      <c r="C147" s="81"/>
      <c r="D147" s="81"/>
      <c r="E147" s="81"/>
      <c r="F147" s="23"/>
      <c r="G147" s="23"/>
    </row>
    <row r="148" spans="1:13">
      <c r="B148" s="1" t="s">
        <v>110</v>
      </c>
      <c r="G148" s="113" t="str">
        <f>G108</f>
        <v>Amount in US$ Mn</v>
      </c>
    </row>
    <row r="149" spans="1:13" s="205" customFormat="1" ht="12" customHeight="1">
      <c r="B149" s="571" t="s">
        <v>0</v>
      </c>
      <c r="C149" s="592" t="s">
        <v>1</v>
      </c>
      <c r="D149" s="586"/>
      <c r="E149" s="586"/>
      <c r="F149" s="586"/>
      <c r="G149" s="586"/>
      <c r="J149" s="525"/>
      <c r="K149" s="525"/>
      <c r="L149" s="525"/>
      <c r="M149" s="525"/>
    </row>
    <row r="150" spans="1:13" s="205" customFormat="1" ht="12" customHeight="1">
      <c r="B150" s="593"/>
      <c r="C150" s="201">
        <f>'Trends file-4'!$C$6</f>
        <v>44469</v>
      </c>
      <c r="D150" s="201">
        <f>'Trends file-4'!$D$6</f>
        <v>44377</v>
      </c>
      <c r="E150" s="201">
        <f>'Trends file-4'!$E$6</f>
        <v>44286</v>
      </c>
      <c r="F150" s="201">
        <f>'Trends file-4'!$F$6</f>
        <v>44196</v>
      </c>
      <c r="G150" s="201">
        <f>'Trends file-4'!$G$6</f>
        <v>44104</v>
      </c>
      <c r="J150" s="525"/>
      <c r="K150" s="525"/>
      <c r="L150" s="525"/>
      <c r="M150" s="525"/>
    </row>
    <row r="151" spans="1:13">
      <c r="A151" s="270"/>
      <c r="B151" s="75" t="s">
        <v>54</v>
      </c>
      <c r="C151" s="176">
        <v>5449.7553128265945</v>
      </c>
      <c r="D151" s="202">
        <v>6075.3230307079702</v>
      </c>
      <c r="E151" s="176">
        <v>5745.089517671172</v>
      </c>
      <c r="F151" s="202">
        <v>4516.9991736770717</v>
      </c>
      <c r="G151" s="176">
        <v>5057.8343431608164</v>
      </c>
      <c r="J151" s="526"/>
      <c r="K151" s="526"/>
      <c r="L151" s="526"/>
      <c r="M151" s="526"/>
    </row>
    <row r="152" spans="1:13" ht="22.5">
      <c r="A152" s="270"/>
      <c r="B152" s="75" t="s">
        <v>55</v>
      </c>
      <c r="C152" s="178">
        <v>2103.621761219677</v>
      </c>
      <c r="D152" s="203">
        <v>1567.0451946737085</v>
      </c>
      <c r="E152" s="178">
        <v>2620.467109750768</v>
      </c>
      <c r="F152" s="203">
        <v>3294.0309326228075</v>
      </c>
      <c r="G152" s="178">
        <v>3334.2585384016515</v>
      </c>
      <c r="J152" s="526"/>
      <c r="K152" s="526"/>
      <c r="L152" s="526"/>
      <c r="M152" s="526"/>
    </row>
    <row r="153" spans="1:13">
      <c r="A153" s="270"/>
      <c r="B153" s="75" t="s">
        <v>122</v>
      </c>
      <c r="C153" s="178">
        <v>12041.924672182326</v>
      </c>
      <c r="D153" s="203">
        <v>10617.041737110136</v>
      </c>
      <c r="E153" s="178">
        <v>9292.5093402875209</v>
      </c>
      <c r="F153" s="203">
        <v>9302.016067889781</v>
      </c>
      <c r="G153" s="178">
        <v>9043.360525335951</v>
      </c>
      <c r="J153" s="526"/>
      <c r="K153" s="526"/>
      <c r="L153" s="526"/>
      <c r="M153" s="526"/>
    </row>
    <row r="154" spans="1:13" ht="11.25" hidden="1" customHeight="1" outlineLevel="1">
      <c r="A154" s="270"/>
      <c r="B154" s="75"/>
      <c r="C154" s="178"/>
      <c r="D154" s="203"/>
      <c r="E154" s="178"/>
      <c r="F154" s="203"/>
      <c r="G154" s="178"/>
      <c r="J154" s="526"/>
      <c r="K154" s="526"/>
      <c r="L154" s="526"/>
      <c r="M154" s="526"/>
    </row>
    <row r="155" spans="1:13" collapsed="1">
      <c r="A155" s="270"/>
      <c r="B155" s="76" t="s">
        <v>56</v>
      </c>
      <c r="C155" s="178"/>
      <c r="D155" s="203"/>
      <c r="E155" s="178"/>
      <c r="F155" s="203"/>
      <c r="G155" s="178"/>
      <c r="J155" s="526"/>
      <c r="K155" s="526"/>
      <c r="L155" s="526"/>
      <c r="M155" s="526"/>
    </row>
    <row r="156" spans="1:13">
      <c r="A156" s="270"/>
      <c r="B156" s="74" t="s">
        <v>197</v>
      </c>
      <c r="C156" s="142">
        <v>832.17086056011578</v>
      </c>
      <c r="D156" s="162">
        <v>1144.0541464392456</v>
      </c>
      <c r="E156" s="142">
        <v>1101.8663138122504</v>
      </c>
      <c r="F156" s="162">
        <v>1341.4822822243214</v>
      </c>
      <c r="G156" s="142">
        <v>1424.7977524286632</v>
      </c>
      <c r="J156" s="526"/>
      <c r="K156" s="526"/>
      <c r="L156" s="526"/>
      <c r="M156" s="526"/>
    </row>
    <row r="157" spans="1:13" hidden="1" outlineLevel="1">
      <c r="A157" s="270"/>
      <c r="B157" s="74"/>
      <c r="C157" s="142"/>
      <c r="D157" s="162"/>
      <c r="E157" s="142"/>
      <c r="F157" s="162"/>
      <c r="G157" s="142"/>
      <c r="J157" s="526"/>
      <c r="K157" s="526"/>
      <c r="L157" s="526"/>
      <c r="M157" s="526"/>
    </row>
    <row r="158" spans="1:13" ht="11.25" hidden="1" customHeight="1" outlineLevel="1">
      <c r="A158" s="270"/>
      <c r="B158" s="74"/>
      <c r="C158" s="178"/>
      <c r="D158" s="203"/>
      <c r="E158" s="178"/>
      <c r="F158" s="203"/>
      <c r="G158" s="178"/>
      <c r="J158" s="526"/>
      <c r="K158" s="526"/>
      <c r="L158" s="526"/>
      <c r="M158" s="526"/>
    </row>
    <row r="159" spans="1:13" collapsed="1">
      <c r="A159" s="270"/>
      <c r="B159" s="74" t="s">
        <v>308</v>
      </c>
      <c r="C159" s="178">
        <v>1050.8170711393407</v>
      </c>
      <c r="D159" s="203">
        <v>71.001670615964898</v>
      </c>
      <c r="E159" s="178">
        <v>815.60076876365736</v>
      </c>
      <c r="F159" s="203">
        <v>86.753504828809156</v>
      </c>
      <c r="G159" s="178">
        <v>1053.2579629692314</v>
      </c>
      <c r="J159" s="526"/>
      <c r="K159" s="526"/>
      <c r="L159" s="526"/>
      <c r="M159" s="526"/>
    </row>
    <row r="160" spans="1:13" ht="11.25" hidden="1" customHeight="1" outlineLevel="1">
      <c r="A160" s="270"/>
      <c r="B160" s="273"/>
      <c r="C160" s="178"/>
      <c r="D160" s="203"/>
      <c r="E160" s="178"/>
      <c r="F160" s="203"/>
      <c r="G160" s="178"/>
      <c r="J160" s="526"/>
      <c r="K160" s="526"/>
      <c r="L160" s="526"/>
      <c r="M160" s="526"/>
    </row>
    <row r="161" spans="1:13" collapsed="1">
      <c r="A161" s="270"/>
      <c r="B161" s="76" t="s">
        <v>261</v>
      </c>
      <c r="C161" s="141">
        <v>17712.313814529141</v>
      </c>
      <c r="D161" s="230">
        <v>17044.354145436606</v>
      </c>
      <c r="E161" s="141">
        <v>15740.598885133551</v>
      </c>
      <c r="F161" s="230">
        <v>15684.810387136527</v>
      </c>
      <c r="G161" s="141">
        <v>14957.397691500526</v>
      </c>
      <c r="J161" s="526"/>
      <c r="K161" s="526"/>
      <c r="L161" s="526"/>
      <c r="M161" s="526"/>
    </row>
    <row r="162" spans="1:13">
      <c r="A162" s="270"/>
      <c r="B162" s="74" t="s">
        <v>233</v>
      </c>
      <c r="C162" s="142">
        <v>4706.2649193480729</v>
      </c>
      <c r="D162" s="162">
        <v>4460.8157529708187</v>
      </c>
      <c r="E162" s="142">
        <v>4496.1861345235675</v>
      </c>
      <c r="F162" s="162">
        <v>4426.8042427431583</v>
      </c>
      <c r="G162" s="142">
        <v>4415.2997325931692</v>
      </c>
      <c r="J162" s="526"/>
      <c r="K162" s="526"/>
      <c r="L162" s="526"/>
      <c r="M162" s="526"/>
    </row>
    <row r="163" spans="1:13" ht="22.5">
      <c r="A163" s="270"/>
      <c r="B163" s="274" t="s">
        <v>234</v>
      </c>
      <c r="C163" s="181">
        <v>22418.578733877213</v>
      </c>
      <c r="D163" s="253">
        <v>21505.169898407425</v>
      </c>
      <c r="E163" s="181">
        <v>20236.78501965712</v>
      </c>
      <c r="F163" s="253">
        <v>20111.614629879685</v>
      </c>
      <c r="G163" s="181">
        <v>19372.697424093694</v>
      </c>
      <c r="J163" s="526"/>
      <c r="K163" s="526"/>
      <c r="L163" s="526"/>
      <c r="M163" s="526"/>
    </row>
    <row r="164" spans="1:13" s="276" customFormat="1" ht="24.75" customHeight="1">
      <c r="A164" s="270"/>
      <c r="B164" s="574"/>
      <c r="C164" s="574"/>
      <c r="D164" s="574"/>
      <c r="E164" s="574"/>
      <c r="F164" s="574"/>
      <c r="G164" s="574"/>
      <c r="I164" s="278"/>
      <c r="J164" s="529"/>
      <c r="K164" s="529"/>
      <c r="L164" s="529"/>
      <c r="M164" s="530"/>
    </row>
    <row r="165" spans="1:13" s="276" customFormat="1">
      <c r="B165" s="275"/>
      <c r="C165" s="277"/>
      <c r="D165" s="277"/>
      <c r="E165" s="277"/>
      <c r="F165" s="277"/>
      <c r="G165" s="277"/>
      <c r="I165" s="278"/>
      <c r="J165" s="529"/>
      <c r="K165" s="529"/>
      <c r="L165" s="529"/>
      <c r="M165" s="530"/>
    </row>
    <row r="167" spans="1:13">
      <c r="A167" s="26">
        <v>5.5</v>
      </c>
      <c r="B167" s="1" t="s">
        <v>131</v>
      </c>
      <c r="C167" s="1"/>
      <c r="D167" s="1"/>
      <c r="E167" s="1"/>
      <c r="G167" s="85"/>
    </row>
    <row r="168" spans="1:13">
      <c r="G168" s="472" t="s">
        <v>192</v>
      </c>
    </row>
    <row r="169" spans="1:13" s="205" customFormat="1" ht="12" customHeight="1">
      <c r="B169" s="594" t="s">
        <v>0</v>
      </c>
      <c r="C169" s="585" t="s">
        <v>1</v>
      </c>
      <c r="D169" s="586"/>
      <c r="E169" s="586"/>
      <c r="F169" s="586"/>
      <c r="G169" s="586"/>
      <c r="J169" s="525"/>
      <c r="K169" s="525"/>
      <c r="L169" s="525"/>
      <c r="M169" s="525"/>
    </row>
    <row r="170" spans="1:13" s="205" customFormat="1" ht="12" customHeight="1">
      <c r="A170" s="270"/>
      <c r="B170" s="594"/>
      <c r="C170" s="201">
        <f>'Trends file-4'!$C$6</f>
        <v>44469</v>
      </c>
      <c r="D170" s="201">
        <f>'Trends file-4'!$D$6</f>
        <v>44377</v>
      </c>
      <c r="E170" s="201">
        <f>'Trends file-4'!$E$6</f>
        <v>44286</v>
      </c>
      <c r="F170" s="201">
        <f>'Trends file-4'!$F$6</f>
        <v>44196</v>
      </c>
      <c r="G170" s="201">
        <f>'Trends file-4'!$G$6</f>
        <v>44104</v>
      </c>
      <c r="J170" s="525"/>
      <c r="K170" s="525"/>
      <c r="L170" s="525"/>
      <c r="M170" s="525"/>
    </row>
    <row r="171" spans="1:13">
      <c r="A171" s="270"/>
      <c r="B171" s="169" t="s">
        <v>98</v>
      </c>
      <c r="C171" s="173">
        <v>31823.157074057999</v>
      </c>
      <c r="D171" s="245">
        <v>32505.199401760998</v>
      </c>
      <c r="E171" s="173">
        <v>30658</v>
      </c>
      <c r="F171" s="245">
        <v>29797.257813591001</v>
      </c>
      <c r="G171" s="173">
        <v>32026.105054715001</v>
      </c>
      <c r="J171" s="526"/>
      <c r="K171" s="526"/>
      <c r="L171" s="526"/>
      <c r="M171" s="526"/>
    </row>
    <row r="172" spans="1:13">
      <c r="A172" s="270"/>
      <c r="B172" s="169" t="s">
        <v>186</v>
      </c>
      <c r="C172" s="142">
        <v>7576.667943428999</v>
      </c>
      <c r="D172" s="162">
        <v>7267.7124885479998</v>
      </c>
      <c r="E172" s="142">
        <v>7177.0000000000009</v>
      </c>
      <c r="F172" s="162">
        <v>7072.9737412730055</v>
      </c>
      <c r="G172" s="142">
        <v>7039.9167304579942</v>
      </c>
      <c r="J172" s="526"/>
      <c r="K172" s="526"/>
      <c r="L172" s="526"/>
      <c r="M172" s="526"/>
    </row>
    <row r="173" spans="1:13">
      <c r="A173" s="270"/>
      <c r="B173" s="169" t="s">
        <v>99</v>
      </c>
      <c r="C173" s="178">
        <v>1597.8808147479988</v>
      </c>
      <c r="D173" s="203">
        <v>1630.6849965259992</v>
      </c>
      <c r="E173" s="178">
        <v>1296</v>
      </c>
      <c r="F173" s="203">
        <v>3843.2875611139989</v>
      </c>
      <c r="G173" s="178">
        <v>175.60485175400117</v>
      </c>
      <c r="J173" s="526"/>
      <c r="K173" s="526"/>
      <c r="L173" s="526"/>
      <c r="M173" s="526"/>
    </row>
    <row r="174" spans="1:13">
      <c r="A174" s="270"/>
      <c r="B174" s="169" t="s">
        <v>100</v>
      </c>
      <c r="C174" s="178">
        <v>-552.74018624600001</v>
      </c>
      <c r="D174" s="203">
        <v>-585.49151437499984</v>
      </c>
      <c r="E174" s="178">
        <v>-545</v>
      </c>
      <c r="F174" s="203">
        <v>-440.2609999160004</v>
      </c>
      <c r="G174" s="178">
        <v>-1378.8105568419996</v>
      </c>
      <c r="J174" s="526"/>
      <c r="K174" s="526"/>
      <c r="L174" s="526"/>
      <c r="M174" s="526"/>
    </row>
    <row r="175" spans="1:13">
      <c r="A175" s="270"/>
      <c r="B175" s="180" t="s">
        <v>9</v>
      </c>
      <c r="C175" s="181">
        <v>40444.965645988996</v>
      </c>
      <c r="D175" s="253">
        <v>40818.105372459999</v>
      </c>
      <c r="E175" s="181">
        <v>38586</v>
      </c>
      <c r="F175" s="253">
        <v>40273.258116062003</v>
      </c>
      <c r="G175" s="181">
        <v>37862.816080084995</v>
      </c>
      <c r="J175" s="526"/>
      <c r="K175" s="526"/>
      <c r="L175" s="526"/>
      <c r="M175" s="526"/>
    </row>
    <row r="176" spans="1:13" ht="20.25" customHeight="1">
      <c r="B176" s="574"/>
      <c r="C176" s="574"/>
      <c r="D176" s="574"/>
      <c r="E176" s="574"/>
      <c r="F176" s="574"/>
      <c r="G176" s="574"/>
    </row>
  </sheetData>
  <mergeCells count="49">
    <mergeCell ref="H60:I60"/>
    <mergeCell ref="B106:G106"/>
    <mergeCell ref="B145:G145"/>
    <mergeCell ref="B164:G164"/>
    <mergeCell ref="C109:G109"/>
    <mergeCell ref="B109:B110"/>
    <mergeCell ref="B115:G115"/>
    <mergeCell ref="B105:G105"/>
    <mergeCell ref="B87:G87"/>
    <mergeCell ref="B96:G96"/>
    <mergeCell ref="B100:B101"/>
    <mergeCell ref="C100:G100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B26:G26"/>
    <mergeCell ref="B52:G52"/>
    <mergeCell ref="B88:G88"/>
    <mergeCell ref="B65:B66"/>
    <mergeCell ref="B91:B92"/>
    <mergeCell ref="B74:G74"/>
    <mergeCell ref="B29:B30"/>
    <mergeCell ref="B78:B79"/>
    <mergeCell ref="C78:G78"/>
    <mergeCell ref="B43:B44"/>
    <mergeCell ref="B60:G60"/>
    <mergeCell ref="B35:G35"/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  <mergeCell ref="B9:B10"/>
    <mergeCell ref="B21:B22"/>
    <mergeCell ref="C43:G43"/>
    <mergeCell ref="B55:B56"/>
    <mergeCell ref="C55:G55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I4 A150:I150 A148:I148 A149:I149 P148:XFD149 A90:I92 A177:I1048576 A19:I19 B11:B17 H12:I17 A27:I27 B23:B25 H23:I25 B31:B32 H31:I34 A169:I169 A168:F168 A61:I62 H168:I168 B75:I75 B67:B73 H67:I73 A105 B93:B95 H93:I95 A127:I128 B111 H111:I114 A147:I147 B132:B136 H132:I142 A166:I167 A154:B155 H151:I161 B173:B175 B171 H171:I175 H18:I18 B109:I110 B151:B153 B170:I170 A65:I66 A64:F64 H64:I64 A145:A146 C146:I146 B141 A164:A165 C165:I165 B160 A63 C63:I63 A97:I97 A89 C89:I89 A108:I108 A107 C107:I107 H105:I105 A36:I38 B34 B113:B114 A10:B10 H10:I10 A9:I9 A8:F8 H8:I8 A21:I22 A20:F20 H20:I20 A29:I30 A28:F28 H28:I28 A130:I131 A129:F129 H129:I129 A26 H26:I26 H145:I145 H164:I164 A176 H176:I176 A6:I7 A5 C5:I5 A35 H35:I35 H11:I11 P11:XFD11 P12:XFD17 P23:XFD25 P31:XFD34 P67:XFD73 P93:XFD95 P111:XFD114 P132:XFD142 P151:XFD161 P171:XFD175 P1:XFD4 P150:XFD150 P90:XFD92 P177:XFD1048576 P19:XFD19 P27:XFD27 P169:XFD169 P61:XFD62 P168:XFD168 P75:XFD75 P127:XFD128 P147:XFD147 P166:XFD167 P18:XFD18 P109:XFD110 P170:XFD170 P65:XFD66 P64:XFD64 P146:XFD146 P165:XFD165 P63:XFD63 P97:XFD97 P89:XFD89 P108:XFD108 P107:XFD107 P105:XFD105 P36:XFD38 P10:XFD10 P9:XFD9 P8:XFD8 P21:XFD22 P20:XFD20 P29:XFD30 P28:XFD28 P130:XFD131 P129:XFD129 P26:XFD26 P145:XFD145 P164:XFD164 P176:XFD176 P6:XFD7 P5:XFD5 P35:XFD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showGridLines="0" view="pageBreakPreview" zoomScaleNormal="100" zoomScaleSheetLayoutView="100" workbookViewId="0"/>
  </sheetViews>
  <sheetFormatPr defaultRowHeight="12.75" outlineLevelRow="1"/>
  <cols>
    <col min="1" max="1" width="40.140625" style="36" customWidth="1"/>
    <col min="2" max="2" width="9.140625" style="35"/>
    <col min="3" max="7" width="11.42578125" style="35" bestFit="1" customWidth="1"/>
    <col min="8" max="8" width="2" style="36" customWidth="1"/>
    <col min="9" max="9" width="9.140625" style="36"/>
    <col min="10" max="13" width="11" style="531" customWidth="1"/>
    <col min="14" max="16384" width="9.140625" style="36"/>
  </cols>
  <sheetData>
    <row r="1" spans="1:13">
      <c r="A1" s="263" t="s">
        <v>13</v>
      </c>
      <c r="F1" s="54">
        <f>1000</f>
        <v>1000</v>
      </c>
    </row>
    <row r="3" spans="1:13">
      <c r="A3" s="22" t="s">
        <v>63</v>
      </c>
    </row>
    <row r="5" spans="1:13">
      <c r="A5" s="168" t="s">
        <v>19</v>
      </c>
      <c r="B5" s="168" t="s">
        <v>20</v>
      </c>
      <c r="C5" s="201">
        <f>'Trends file-5-SCH'!C10</f>
        <v>44469</v>
      </c>
      <c r="D5" s="201">
        <f>'Trends file-5-SCH'!D10</f>
        <v>44377</v>
      </c>
      <c r="E5" s="201">
        <f>'Trends file-5-SCH'!E10</f>
        <v>44286</v>
      </c>
      <c r="F5" s="201">
        <f>'Trends file-5-SCH'!F10</f>
        <v>44196</v>
      </c>
      <c r="G5" s="201">
        <f>'Trends file-5-SCH'!G10</f>
        <v>44104</v>
      </c>
    </row>
    <row r="6" spans="1:13">
      <c r="A6" s="24"/>
      <c r="B6" s="153"/>
      <c r="C6" s="140"/>
      <c r="D6" s="156"/>
      <c r="E6" s="140"/>
      <c r="F6" s="156"/>
      <c r="G6" s="140"/>
    </row>
    <row r="7" spans="1:13">
      <c r="A7" s="24" t="s">
        <v>53</v>
      </c>
      <c r="B7" s="154" t="s">
        <v>21</v>
      </c>
      <c r="C7" s="141">
        <v>354510.56400000001</v>
      </c>
      <c r="D7" s="230">
        <v>350866.93777722592</v>
      </c>
      <c r="E7" s="141">
        <v>350304.38677722582</v>
      </c>
      <c r="F7" s="230">
        <v>336223.99858445552</v>
      </c>
      <c r="G7" s="141">
        <v>320604.80577722582</v>
      </c>
      <c r="I7" s="86"/>
    </row>
    <row r="8" spans="1:13">
      <c r="A8" s="28"/>
      <c r="B8" s="29"/>
      <c r="C8" s="142"/>
      <c r="D8" s="162"/>
      <c r="E8" s="142"/>
      <c r="F8" s="162"/>
      <c r="G8" s="142"/>
      <c r="I8" s="86"/>
    </row>
    <row r="9" spans="1:13">
      <c r="A9" s="24" t="s">
        <v>26</v>
      </c>
      <c r="B9" s="29"/>
      <c r="C9" s="142"/>
      <c r="D9" s="162"/>
      <c r="E9" s="142"/>
      <c r="F9" s="162"/>
      <c r="G9" s="142"/>
      <c r="I9" s="86"/>
    </row>
    <row r="10" spans="1:13">
      <c r="A10" s="53" t="s">
        <v>82</v>
      </c>
      <c r="B10" s="29" t="s">
        <v>21</v>
      </c>
      <c r="C10" s="142">
        <v>323476.46799999999</v>
      </c>
      <c r="D10" s="162">
        <v>321238.12300000002</v>
      </c>
      <c r="E10" s="142">
        <v>321373.51</v>
      </c>
      <c r="F10" s="162">
        <v>307947.58600000001</v>
      </c>
      <c r="G10" s="142">
        <v>293742.21999999997</v>
      </c>
      <c r="I10" s="86"/>
    </row>
    <row r="11" spans="1:13" hidden="1" outlineLevel="1">
      <c r="A11" s="115"/>
      <c r="B11" s="29"/>
      <c r="C11" s="142"/>
      <c r="D11" s="162"/>
      <c r="E11" s="142"/>
      <c r="F11" s="162"/>
      <c r="G11" s="142"/>
      <c r="I11" s="86"/>
    </row>
    <row r="12" spans="1:13" collapsed="1">
      <c r="A12" s="53" t="s">
        <v>43</v>
      </c>
      <c r="B12" s="29" t="s">
        <v>21</v>
      </c>
      <c r="C12" s="142">
        <v>2238.3449999999998</v>
      </c>
      <c r="D12" s="162">
        <v>-135.387</v>
      </c>
      <c r="E12" s="142">
        <v>13425.924000000001</v>
      </c>
      <c r="F12" s="162">
        <v>14205.366</v>
      </c>
      <c r="G12" s="142">
        <v>13873.267</v>
      </c>
      <c r="I12" s="86"/>
    </row>
    <row r="13" spans="1:13">
      <c r="A13" s="116" t="s">
        <v>104</v>
      </c>
      <c r="B13" s="29" t="s">
        <v>23</v>
      </c>
      <c r="C13" s="143">
        <v>0.94659874918629316</v>
      </c>
      <c r="D13" s="160">
        <v>0.94732225166189254</v>
      </c>
      <c r="E13" s="143">
        <v>0.94824440259559661</v>
      </c>
      <c r="F13" s="160">
        <v>0.9480301527676207</v>
      </c>
      <c r="G13" s="143">
        <v>0.94788702148434756</v>
      </c>
      <c r="I13" s="86"/>
      <c r="J13" s="546"/>
      <c r="K13" s="546"/>
      <c r="L13" s="546"/>
      <c r="M13" s="546"/>
    </row>
    <row r="14" spans="1:13" ht="12.75" customHeight="1">
      <c r="A14" s="117" t="s">
        <v>44</v>
      </c>
      <c r="B14" s="29" t="s">
        <v>23</v>
      </c>
      <c r="C14" s="144">
        <v>3.0038176753185753E-2</v>
      </c>
      <c r="D14" s="218">
        <v>2.7981353441882999E-2</v>
      </c>
      <c r="E14" s="144">
        <v>2.2472762762234481E-2</v>
      </c>
      <c r="F14" s="218">
        <v>1.9245406432229602E-2</v>
      </c>
      <c r="G14" s="144">
        <v>1.7216848284955729E-2</v>
      </c>
      <c r="I14" s="86"/>
      <c r="J14" s="546"/>
      <c r="K14" s="546"/>
      <c r="L14" s="546"/>
      <c r="M14" s="546"/>
    </row>
    <row r="15" spans="1:13" ht="4.7" customHeight="1">
      <c r="A15" s="117"/>
      <c r="B15" s="29"/>
      <c r="C15" s="144"/>
      <c r="D15" s="218"/>
      <c r="E15" s="144"/>
      <c r="F15" s="218"/>
      <c r="G15" s="144"/>
      <c r="I15" s="86"/>
      <c r="J15" s="546"/>
      <c r="K15" s="546"/>
      <c r="L15" s="546"/>
      <c r="M15" s="546"/>
    </row>
    <row r="16" spans="1:13">
      <c r="A16" s="77" t="s">
        <v>78</v>
      </c>
      <c r="B16" s="128" t="s">
        <v>36</v>
      </c>
      <c r="C16" s="147">
        <v>153.4346448313531</v>
      </c>
      <c r="D16" s="220">
        <v>146.13644963737531</v>
      </c>
      <c r="E16" s="147">
        <v>145.21147435476252</v>
      </c>
      <c r="F16" s="220">
        <v>166.08182157874103</v>
      </c>
      <c r="G16" s="147">
        <v>162.19167879158945</v>
      </c>
      <c r="I16" s="86"/>
    </row>
    <row r="17" spans="1:13">
      <c r="A17" s="77" t="s">
        <v>78</v>
      </c>
      <c r="B17" s="128" t="s">
        <v>121</v>
      </c>
      <c r="C17" s="145">
        <v>2.0719128772991064</v>
      </c>
      <c r="D17" s="219">
        <v>1.990575610575279</v>
      </c>
      <c r="E17" s="145">
        <v>1.9822062499370372</v>
      </c>
      <c r="F17" s="219">
        <v>2.2469425394682965</v>
      </c>
      <c r="G17" s="145">
        <v>2.1827828381884053</v>
      </c>
      <c r="I17" s="86"/>
    </row>
    <row r="18" spans="1:13">
      <c r="A18" s="535" t="s">
        <v>335</v>
      </c>
      <c r="B18" s="128" t="s">
        <v>36</v>
      </c>
      <c r="C18" s="142">
        <v>153.4346448313531</v>
      </c>
      <c r="D18" s="162">
        <v>146.13644963737531</v>
      </c>
      <c r="E18" s="142">
        <v>145.21147435476252</v>
      </c>
      <c r="F18" s="162">
        <v>146.33939393219703</v>
      </c>
      <c r="G18" s="142">
        <v>143.21821616450737</v>
      </c>
      <c r="I18" s="86"/>
      <c r="J18" s="537"/>
      <c r="K18" s="537"/>
      <c r="L18" s="537"/>
      <c r="M18" s="537"/>
    </row>
    <row r="19" spans="1:13">
      <c r="A19" s="116" t="s">
        <v>94</v>
      </c>
      <c r="B19" s="128" t="s">
        <v>36</v>
      </c>
      <c r="C19" s="142">
        <v>224223.7899343016</v>
      </c>
      <c r="D19" s="162">
        <v>214415.91035225309</v>
      </c>
      <c r="E19" s="142">
        <v>215408.55898336167</v>
      </c>
      <c r="F19" s="162">
        <v>243395.32186914849</v>
      </c>
      <c r="G19" s="142">
        <v>233149.54423574952</v>
      </c>
      <c r="I19" s="86"/>
    </row>
    <row r="20" spans="1:13" ht="12.75" customHeight="1">
      <c r="A20" s="536" t="s">
        <v>336</v>
      </c>
      <c r="B20" s="128" t="s">
        <v>36</v>
      </c>
      <c r="C20" s="142">
        <v>224223.7899343016</v>
      </c>
      <c r="D20" s="162">
        <v>214415.91035225309</v>
      </c>
      <c r="E20" s="142">
        <v>215408.55898336167</v>
      </c>
      <c r="F20" s="162">
        <v>214462.50739353927</v>
      </c>
      <c r="G20" s="142">
        <v>205875.30799233253</v>
      </c>
      <c r="I20" s="86"/>
      <c r="J20" s="537"/>
      <c r="K20" s="537"/>
      <c r="L20" s="537"/>
      <c r="M20" s="537"/>
    </row>
    <row r="21" spans="1:13" hidden="1">
      <c r="A21" s="120"/>
      <c r="B21" s="29"/>
      <c r="C21" s="145"/>
      <c r="D21" s="219"/>
      <c r="E21" s="145"/>
      <c r="F21" s="219"/>
      <c r="G21" s="145"/>
      <c r="I21" s="86"/>
    </row>
    <row r="22" spans="1:13" hidden="1">
      <c r="A22" s="267"/>
      <c r="B22" s="29"/>
      <c r="C22" s="142"/>
      <c r="D22" s="162"/>
      <c r="E22" s="142"/>
      <c r="F22" s="162"/>
      <c r="G22" s="142"/>
      <c r="I22" s="86"/>
    </row>
    <row r="23" spans="1:13" hidden="1">
      <c r="A23" s="121"/>
      <c r="B23" s="29"/>
      <c r="C23" s="142"/>
      <c r="D23" s="162"/>
      <c r="E23" s="142"/>
      <c r="F23" s="162"/>
      <c r="G23" s="142"/>
      <c r="I23" s="86"/>
    </row>
    <row r="24" spans="1:13" hidden="1">
      <c r="A24" s="121"/>
      <c r="B24" s="29"/>
      <c r="C24" s="142"/>
      <c r="D24" s="162"/>
      <c r="E24" s="142"/>
      <c r="F24" s="162"/>
      <c r="G24" s="142"/>
      <c r="I24" s="86"/>
    </row>
    <row r="25" spans="1:13" ht="4.7" customHeight="1">
      <c r="A25" s="40"/>
      <c r="B25" s="29"/>
      <c r="C25" s="147"/>
      <c r="D25" s="220"/>
      <c r="E25" s="147"/>
      <c r="F25" s="220"/>
      <c r="G25" s="147"/>
      <c r="I25" s="86"/>
    </row>
    <row r="26" spans="1:13">
      <c r="A26" s="120" t="s">
        <v>83</v>
      </c>
      <c r="B26" s="29"/>
      <c r="C26" s="145"/>
      <c r="D26" s="219"/>
      <c r="E26" s="145"/>
      <c r="F26" s="219"/>
      <c r="G26" s="145"/>
      <c r="I26" s="86"/>
    </row>
    <row r="27" spans="1:13">
      <c r="A27" s="121" t="s">
        <v>92</v>
      </c>
      <c r="B27" s="29" t="s">
        <v>88</v>
      </c>
      <c r="C27" s="142">
        <v>1020414.6202869101</v>
      </c>
      <c r="D27" s="162">
        <v>1002263.30378045</v>
      </c>
      <c r="E27" s="142">
        <v>996793.09685994009</v>
      </c>
      <c r="F27" s="162">
        <v>924910.75868017005</v>
      </c>
      <c r="G27" s="142">
        <v>860854.23999812989</v>
      </c>
      <c r="I27" s="86"/>
    </row>
    <row r="28" spans="1:13" hidden="1">
      <c r="A28" s="119"/>
      <c r="B28" s="29"/>
      <c r="C28" s="142"/>
      <c r="D28" s="162"/>
      <c r="E28" s="142"/>
      <c r="F28" s="162"/>
      <c r="G28" s="142"/>
      <c r="I28" s="86"/>
    </row>
    <row r="29" spans="1:13">
      <c r="A29" s="119" t="s">
        <v>95</v>
      </c>
      <c r="B29" s="29" t="s">
        <v>89</v>
      </c>
      <c r="C29" s="142">
        <v>1052.8949213927979</v>
      </c>
      <c r="D29" s="162">
        <v>1043.9879869451122</v>
      </c>
      <c r="E29" s="142">
        <v>1052.7979559041944</v>
      </c>
      <c r="F29" s="162">
        <v>1026.711934963663</v>
      </c>
      <c r="G29" s="142">
        <v>1004.7854871818618</v>
      </c>
      <c r="I29" s="86"/>
    </row>
    <row r="30" spans="1:13" hidden="1">
      <c r="A30" s="119"/>
      <c r="B30" s="29"/>
      <c r="C30" s="234"/>
      <c r="D30" s="235"/>
      <c r="E30" s="234"/>
      <c r="F30" s="235"/>
      <c r="G30" s="234"/>
      <c r="I30" s="86"/>
    </row>
    <row r="31" spans="1:13" ht="4.7" customHeight="1">
      <c r="A31" s="40"/>
      <c r="B31" s="29"/>
      <c r="C31" s="147"/>
      <c r="D31" s="220"/>
      <c r="E31" s="147"/>
      <c r="F31" s="220"/>
      <c r="G31" s="147"/>
      <c r="I31" s="86"/>
    </row>
    <row r="32" spans="1:13" hidden="1">
      <c r="A32" s="120"/>
      <c r="B32" s="29"/>
      <c r="C32" s="145"/>
      <c r="D32" s="219"/>
      <c r="E32" s="145"/>
      <c r="F32" s="219"/>
      <c r="G32" s="145"/>
      <c r="I32" s="86"/>
    </row>
    <row r="33" spans="1:13" hidden="1">
      <c r="A33" s="121"/>
      <c r="B33" s="29"/>
      <c r="C33" s="148"/>
      <c r="D33" s="231"/>
      <c r="E33" s="148"/>
      <c r="F33" s="231"/>
      <c r="G33" s="148"/>
      <c r="I33" s="86"/>
    </row>
    <row r="34" spans="1:13" hidden="1">
      <c r="A34" s="40"/>
      <c r="B34" s="29"/>
      <c r="C34" s="149"/>
      <c r="D34" s="232"/>
      <c r="E34" s="149"/>
      <c r="F34" s="232"/>
      <c r="G34" s="149"/>
      <c r="I34" s="86"/>
    </row>
    <row r="35" spans="1:13" hidden="1">
      <c r="A35" s="118"/>
      <c r="B35" s="29"/>
      <c r="C35" s="142"/>
      <c r="D35" s="162"/>
      <c r="E35" s="142"/>
      <c r="F35" s="162"/>
      <c r="G35" s="142"/>
      <c r="I35" s="86"/>
    </row>
    <row r="36" spans="1:13" hidden="1">
      <c r="A36" s="121"/>
      <c r="B36" s="29"/>
      <c r="C36" s="143"/>
      <c r="D36" s="160"/>
      <c r="E36" s="143"/>
      <c r="F36" s="160"/>
      <c r="G36" s="143"/>
      <c r="I36" s="86"/>
    </row>
    <row r="37" spans="1:13" hidden="1">
      <c r="A37" s="121"/>
      <c r="B37" s="29"/>
      <c r="C37" s="143"/>
      <c r="D37" s="160"/>
      <c r="E37" s="143"/>
      <c r="F37" s="160"/>
      <c r="G37" s="143"/>
      <c r="I37" s="86"/>
    </row>
    <row r="38" spans="1:13" hidden="1">
      <c r="A38" s="121"/>
      <c r="B38" s="29"/>
      <c r="C38" s="143"/>
      <c r="D38" s="160"/>
      <c r="E38" s="143"/>
      <c r="F38" s="160"/>
      <c r="G38" s="143"/>
      <c r="I38" s="86"/>
    </row>
    <row r="39" spans="1:13" hidden="1">
      <c r="A39" s="121"/>
      <c r="B39" s="29"/>
      <c r="C39" s="142"/>
      <c r="D39" s="162"/>
      <c r="E39" s="142"/>
      <c r="F39" s="162"/>
      <c r="G39" s="142"/>
      <c r="I39" s="86"/>
    </row>
    <row r="40" spans="1:13">
      <c r="A40" s="118" t="s">
        <v>84</v>
      </c>
      <c r="B40" s="29"/>
      <c r="C40" s="142"/>
      <c r="D40" s="162"/>
      <c r="E40" s="142"/>
      <c r="F40" s="162"/>
      <c r="G40" s="142"/>
      <c r="I40" s="86"/>
    </row>
    <row r="41" spans="1:13">
      <c r="A41" s="122" t="s">
        <v>85</v>
      </c>
      <c r="B41" s="29" t="s">
        <v>21</v>
      </c>
      <c r="C41" s="142">
        <v>200027.10499999998</v>
      </c>
      <c r="D41" s="162">
        <v>192934.93200000003</v>
      </c>
      <c r="E41" s="142">
        <v>188635.40700000004</v>
      </c>
      <c r="F41" s="162">
        <v>174741.99900000004</v>
      </c>
      <c r="G41" s="142">
        <v>162185.386</v>
      </c>
      <c r="I41" s="86"/>
    </row>
    <row r="42" spans="1:13" s="129" customFormat="1">
      <c r="A42" s="124" t="s">
        <v>279</v>
      </c>
      <c r="B42" s="155" t="s">
        <v>21</v>
      </c>
      <c r="C42" s="157">
        <v>192538.56400000001</v>
      </c>
      <c r="D42" s="225">
        <v>184426.82500000001</v>
      </c>
      <c r="E42" s="157">
        <v>179292.94400000002</v>
      </c>
      <c r="F42" s="225">
        <v>165628.57499999998</v>
      </c>
      <c r="G42" s="157">
        <v>152684.641</v>
      </c>
      <c r="I42" s="130"/>
      <c r="J42" s="531"/>
      <c r="K42" s="531"/>
      <c r="L42" s="531"/>
      <c r="M42" s="531"/>
    </row>
    <row r="43" spans="1:13">
      <c r="A43" s="123" t="s">
        <v>86</v>
      </c>
      <c r="B43" s="29" t="s">
        <v>23</v>
      </c>
      <c r="C43" s="152">
        <v>0.6183667895124908</v>
      </c>
      <c r="D43" s="233">
        <v>0.60059786864088993</v>
      </c>
      <c r="E43" s="152">
        <v>0.58696625929125279</v>
      </c>
      <c r="F43" s="233">
        <v>0.56744071700565313</v>
      </c>
      <c r="G43" s="152">
        <v>0.55213508633522279</v>
      </c>
      <c r="I43" s="86"/>
      <c r="J43" s="546"/>
      <c r="K43" s="546"/>
      <c r="L43" s="546"/>
      <c r="M43" s="546"/>
    </row>
    <row r="44" spans="1:13">
      <c r="A44" s="122" t="s">
        <v>87</v>
      </c>
      <c r="B44" s="29" t="s">
        <v>90</v>
      </c>
      <c r="C44" s="142">
        <v>11270769.342128672</v>
      </c>
      <c r="D44" s="162">
        <v>10771051.277578101</v>
      </c>
      <c r="E44" s="142">
        <v>9207030.3380598594</v>
      </c>
      <c r="F44" s="162">
        <v>8453705.6488166004</v>
      </c>
      <c r="G44" s="142">
        <v>7639997.0647942405</v>
      </c>
      <c r="I44" s="86"/>
    </row>
    <row r="45" spans="1:13" hidden="1">
      <c r="A45" s="125"/>
      <c r="B45" s="29"/>
      <c r="C45" s="142"/>
      <c r="D45" s="162"/>
      <c r="E45" s="142"/>
      <c r="F45" s="162"/>
      <c r="G45" s="142"/>
      <c r="I45" s="86"/>
    </row>
    <row r="46" spans="1:13">
      <c r="A46" s="122" t="s">
        <v>93</v>
      </c>
      <c r="B46" s="29" t="s">
        <v>91</v>
      </c>
      <c r="C46" s="142">
        <v>19065.598659466061</v>
      </c>
      <c r="D46" s="162">
        <v>18931.596321990804</v>
      </c>
      <c r="E46" s="142">
        <v>16839.763214394759</v>
      </c>
      <c r="F46" s="162">
        <v>16765.89306008998</v>
      </c>
      <c r="G46" s="142">
        <v>16409.301789394438</v>
      </c>
      <c r="I46" s="86"/>
    </row>
    <row r="47" spans="1:13">
      <c r="A47" s="122"/>
      <c r="B47" s="29"/>
      <c r="C47" s="236"/>
      <c r="D47" s="237"/>
      <c r="E47" s="236"/>
      <c r="F47" s="237"/>
      <c r="G47" s="236"/>
      <c r="I47" s="86"/>
    </row>
    <row r="48" spans="1:13">
      <c r="A48" s="28"/>
      <c r="B48" s="29"/>
      <c r="C48" s="143"/>
      <c r="D48" s="160"/>
      <c r="E48" s="143"/>
      <c r="F48" s="160"/>
      <c r="G48" s="143"/>
      <c r="I48" s="86"/>
    </row>
    <row r="49" spans="1:13">
      <c r="A49" s="24" t="s">
        <v>184</v>
      </c>
      <c r="B49" s="29"/>
      <c r="C49" s="143"/>
      <c r="D49" s="160"/>
      <c r="E49" s="143"/>
      <c r="F49" s="160"/>
      <c r="G49" s="143"/>
      <c r="I49" s="86"/>
    </row>
    <row r="50" spans="1:13">
      <c r="A50" s="55" t="s">
        <v>153</v>
      </c>
      <c r="B50" s="29" t="s">
        <v>21</v>
      </c>
      <c r="C50" s="150">
        <v>3819.20134427311</v>
      </c>
      <c r="D50" s="158">
        <v>3351.71034427311</v>
      </c>
      <c r="E50" s="150">
        <v>3066.5153442731098</v>
      </c>
      <c r="F50" s="158">
        <v>2792.9953442731098</v>
      </c>
      <c r="G50" s="150">
        <v>2577.92034427311</v>
      </c>
      <c r="H50" s="70"/>
      <c r="I50" s="86"/>
    </row>
    <row r="51" spans="1:13" hidden="1">
      <c r="A51" s="139"/>
      <c r="B51" s="155"/>
      <c r="C51" s="151"/>
      <c r="D51" s="159"/>
      <c r="E51" s="151"/>
      <c r="F51" s="159"/>
      <c r="G51" s="151"/>
      <c r="H51" s="70"/>
      <c r="I51" s="86"/>
    </row>
    <row r="52" spans="1:13" hidden="1">
      <c r="A52" s="139"/>
      <c r="B52" s="155"/>
      <c r="C52" s="143"/>
      <c r="D52" s="160"/>
      <c r="E52" s="143"/>
      <c r="F52" s="160"/>
      <c r="G52" s="143"/>
      <c r="H52" s="70"/>
      <c r="I52" s="86"/>
      <c r="J52" s="546"/>
      <c r="K52" s="546"/>
      <c r="L52" s="546"/>
      <c r="M52" s="546"/>
    </row>
    <row r="53" spans="1:13">
      <c r="A53" s="28" t="s">
        <v>43</v>
      </c>
      <c r="B53" s="29" t="s">
        <v>21</v>
      </c>
      <c r="C53" s="150">
        <v>467.49099999999999</v>
      </c>
      <c r="D53" s="158">
        <v>285.19499999999999</v>
      </c>
      <c r="E53" s="150">
        <v>273.52</v>
      </c>
      <c r="F53" s="158">
        <v>215.07499999999999</v>
      </c>
      <c r="G53" s="150">
        <v>129.27500000000001</v>
      </c>
      <c r="I53" s="86"/>
    </row>
    <row r="54" spans="1:13">
      <c r="A54" s="28" t="s">
        <v>24</v>
      </c>
      <c r="B54" s="29" t="s">
        <v>36</v>
      </c>
      <c r="C54" s="150">
        <v>661.10511442940094</v>
      </c>
      <c r="D54" s="158">
        <v>681.35662442589137</v>
      </c>
      <c r="E54" s="150">
        <v>684.06609120693895</v>
      </c>
      <c r="F54" s="158">
        <v>704.84742096942898</v>
      </c>
      <c r="G54" s="150">
        <v>783.01966751210875</v>
      </c>
      <c r="I54" s="86"/>
    </row>
    <row r="55" spans="1:13">
      <c r="A55" s="103" t="s">
        <v>24</v>
      </c>
      <c r="B55" s="29" t="s">
        <v>121</v>
      </c>
      <c r="C55" s="146">
        <v>8.927268032197885</v>
      </c>
      <c r="D55" s="161">
        <v>9.2809965073846961</v>
      </c>
      <c r="E55" s="146">
        <v>9.3378301362582512</v>
      </c>
      <c r="F55" s="161">
        <v>9.5359723234963187</v>
      </c>
      <c r="G55" s="146">
        <v>10.537913565871865</v>
      </c>
      <c r="I55" s="86"/>
    </row>
    <row r="56" spans="1:13" hidden="1">
      <c r="A56" s="81"/>
      <c r="B56" s="29"/>
      <c r="C56" s="143"/>
      <c r="D56" s="160"/>
      <c r="E56" s="143"/>
      <c r="F56" s="160"/>
      <c r="G56" s="143"/>
      <c r="I56" s="86"/>
    </row>
    <row r="57" spans="1:13">
      <c r="A57" s="32"/>
      <c r="B57" s="29"/>
      <c r="C57" s="142"/>
      <c r="D57" s="162"/>
      <c r="E57" s="142"/>
      <c r="F57" s="162"/>
      <c r="G57" s="142"/>
      <c r="I57" s="86"/>
    </row>
    <row r="58" spans="1:13">
      <c r="A58" s="104" t="s">
        <v>75</v>
      </c>
      <c r="B58" s="59"/>
      <c r="C58" s="152"/>
      <c r="D58" s="233"/>
      <c r="E58" s="152"/>
      <c r="F58" s="233"/>
      <c r="G58" s="152"/>
      <c r="I58" s="86"/>
    </row>
    <row r="59" spans="1:13">
      <c r="A59" s="77" t="s">
        <v>76</v>
      </c>
      <c r="B59" s="105" t="s">
        <v>21</v>
      </c>
      <c r="C59" s="150">
        <v>17987.347000000002</v>
      </c>
      <c r="D59" s="158">
        <v>17998.513777225882</v>
      </c>
      <c r="E59" s="150">
        <v>17716.126777225883</v>
      </c>
      <c r="F59" s="158">
        <v>17872.266584455479</v>
      </c>
      <c r="G59" s="150">
        <v>17386.908777225883</v>
      </c>
      <c r="I59" s="86"/>
    </row>
    <row r="60" spans="1:13">
      <c r="A60" s="77" t="s">
        <v>77</v>
      </c>
      <c r="B60" s="105" t="s">
        <v>21</v>
      </c>
      <c r="C60" s="150">
        <v>-11.166777225881814</v>
      </c>
      <c r="D60" s="158">
        <v>282.387</v>
      </c>
      <c r="E60" s="150">
        <v>-156.13980722959712</v>
      </c>
      <c r="F60" s="158">
        <v>485.35780722959714</v>
      </c>
      <c r="G60" s="150">
        <v>548.66</v>
      </c>
      <c r="I60" s="86"/>
    </row>
    <row r="61" spans="1:13">
      <c r="A61" s="77" t="s">
        <v>309</v>
      </c>
      <c r="B61" s="106" t="s">
        <v>36</v>
      </c>
      <c r="C61" s="150">
        <v>147.79462519114006</v>
      </c>
      <c r="D61" s="158">
        <v>150.73213838392522</v>
      </c>
      <c r="E61" s="150">
        <v>143.83367944917575</v>
      </c>
      <c r="F61" s="158">
        <v>148.89064853169856</v>
      </c>
      <c r="G61" s="150">
        <v>147.74965710473782</v>
      </c>
      <c r="I61" s="86"/>
    </row>
    <row r="62" spans="1:13">
      <c r="A62" s="77" t="s">
        <v>78</v>
      </c>
      <c r="B62" s="106" t="s">
        <v>121</v>
      </c>
      <c r="C62" s="146">
        <v>1.9957525724760237</v>
      </c>
      <c r="D62" s="161">
        <v>2.0531750917819021</v>
      </c>
      <c r="E62" s="146">
        <v>1.9633986888601949</v>
      </c>
      <c r="F62" s="161">
        <v>2.0143609260468249</v>
      </c>
      <c r="G62" s="146">
        <v>1.9884214669906175</v>
      </c>
      <c r="I62" s="86"/>
    </row>
    <row r="63" spans="1:13">
      <c r="A63" s="77" t="s">
        <v>44</v>
      </c>
      <c r="B63" s="106" t="s">
        <v>23</v>
      </c>
      <c r="C63" s="143">
        <v>2.1658577768078276E-2</v>
      </c>
      <c r="D63" s="160">
        <v>1.3584786904713658E-2</v>
      </c>
      <c r="E63" s="143">
        <v>2.1582760014622115E-2</v>
      </c>
      <c r="F63" s="160">
        <v>1.4211244409713157E-2</v>
      </c>
      <c r="G63" s="143">
        <v>1.5179010914559693E-2</v>
      </c>
      <c r="I63" s="86"/>
      <c r="J63" s="546"/>
      <c r="K63" s="546"/>
      <c r="L63" s="546"/>
      <c r="M63" s="546"/>
    </row>
    <row r="64" spans="1:13" ht="12.75" hidden="1" customHeight="1">
      <c r="A64" s="77"/>
      <c r="B64" s="106"/>
      <c r="C64" s="143"/>
      <c r="D64" s="160"/>
      <c r="E64" s="143"/>
      <c r="F64" s="160"/>
      <c r="G64" s="143"/>
      <c r="I64" s="86"/>
    </row>
    <row r="65" spans="1:9" ht="14.25" hidden="1" customHeight="1">
      <c r="A65" s="12"/>
      <c r="B65" s="106"/>
      <c r="C65" s="143"/>
      <c r="D65" s="160"/>
      <c r="E65" s="143"/>
      <c r="F65" s="160"/>
      <c r="G65" s="143"/>
      <c r="I65" s="86"/>
    </row>
    <row r="66" spans="1:9">
      <c r="A66" s="107"/>
      <c r="B66" s="108"/>
      <c r="C66" s="320"/>
      <c r="D66" s="321"/>
      <c r="E66" s="320"/>
      <c r="F66" s="321"/>
      <c r="G66" s="320"/>
      <c r="I66" s="86"/>
    </row>
    <row r="67" spans="1:9" ht="12.75" customHeight="1">
      <c r="A67" s="471"/>
      <c r="B67" s="266"/>
      <c r="C67" s="266"/>
      <c r="D67" s="266"/>
      <c r="E67" s="266"/>
      <c r="F67" s="266"/>
      <c r="G67" s="266"/>
    </row>
    <row r="68" spans="1:9">
      <c r="A68" s="471"/>
    </row>
    <row r="69" spans="1:9">
      <c r="A69" s="471"/>
    </row>
    <row r="70" spans="1:9" ht="12.75" hidden="1" customHeight="1">
      <c r="A70" s="22"/>
    </row>
    <row r="71" spans="1:9" ht="12.75" hidden="1" customHeight="1">
      <c r="A71" s="195"/>
      <c r="B71" s="168"/>
      <c r="C71" s="201"/>
      <c r="D71" s="201"/>
      <c r="E71" s="201"/>
      <c r="F71" s="201"/>
      <c r="G71" s="201"/>
    </row>
    <row r="72" spans="1:9" ht="12.75" hidden="1" customHeight="1">
      <c r="A72" s="53"/>
      <c r="B72" s="59"/>
      <c r="C72" s="183"/>
      <c r="D72" s="254"/>
      <c r="E72" s="183"/>
      <c r="F72" s="254"/>
      <c r="G72" s="183"/>
      <c r="I72" s="86"/>
    </row>
    <row r="73" spans="1:9" ht="12.75" hidden="1" customHeight="1">
      <c r="A73" s="56"/>
      <c r="B73" s="59"/>
      <c r="C73" s="184"/>
      <c r="D73" s="255"/>
      <c r="E73" s="184"/>
      <c r="F73" s="255"/>
      <c r="G73" s="184"/>
      <c r="I73" s="86"/>
    </row>
    <row r="74" spans="1:9" ht="12.75" hidden="1" customHeight="1">
      <c r="A74" s="56"/>
      <c r="B74" s="59"/>
      <c r="C74" s="184"/>
      <c r="D74" s="255"/>
      <c r="E74" s="184"/>
      <c r="F74" s="255"/>
      <c r="G74" s="184"/>
      <c r="I74" s="86"/>
    </row>
    <row r="75" spans="1:9" ht="12.75" hidden="1" customHeight="1">
      <c r="A75" s="53"/>
      <c r="B75" s="59"/>
      <c r="C75" s="184"/>
      <c r="D75" s="255"/>
      <c r="E75" s="184"/>
      <c r="F75" s="255"/>
      <c r="G75" s="184"/>
      <c r="I75" s="86"/>
    </row>
    <row r="76" spans="1:9" ht="12.75" hidden="1" customHeight="1">
      <c r="A76" s="53"/>
      <c r="B76" s="59"/>
      <c r="C76" s="184"/>
      <c r="D76" s="255"/>
      <c r="E76" s="184"/>
      <c r="F76" s="255"/>
      <c r="G76" s="184"/>
      <c r="I76" s="86"/>
    </row>
    <row r="77" spans="1:9" ht="12.75" hidden="1" customHeight="1">
      <c r="A77" s="57"/>
      <c r="B77" s="26"/>
      <c r="C77" s="185"/>
      <c r="D77" s="256"/>
      <c r="E77" s="185"/>
      <c r="F77" s="256"/>
      <c r="G77" s="185"/>
      <c r="I77" s="86"/>
    </row>
    <row r="78" spans="1:9" ht="12.75" hidden="1" customHeight="1">
      <c r="A78" s="53"/>
      <c r="B78" s="59"/>
      <c r="C78" s="184"/>
      <c r="D78" s="255"/>
      <c r="E78" s="184"/>
      <c r="F78" s="255"/>
      <c r="G78" s="184"/>
      <c r="I78" s="86"/>
    </row>
    <row r="79" spans="1:9" ht="12.75" hidden="1" customHeight="1">
      <c r="A79" s="58"/>
      <c r="B79" s="60"/>
      <c r="C79" s="182"/>
      <c r="D79" s="257"/>
      <c r="E79" s="182"/>
      <c r="F79" s="257"/>
      <c r="G79" s="182"/>
      <c r="I79" s="86"/>
    </row>
    <row r="80" spans="1:9" ht="12.75" hidden="1" customHeight="1">
      <c r="A80" s="37"/>
      <c r="B80" s="41"/>
      <c r="C80" s="41"/>
      <c r="D80" s="41"/>
      <c r="E80" s="41"/>
      <c r="F80" s="41"/>
      <c r="G80" s="41"/>
    </row>
    <row r="81" spans="1:13">
      <c r="A81" s="37"/>
      <c r="B81" s="41"/>
      <c r="C81" s="41"/>
      <c r="D81" s="41"/>
      <c r="E81" s="41"/>
      <c r="F81" s="41"/>
      <c r="G81" s="41"/>
    </row>
    <row r="82" spans="1:13">
      <c r="A82" s="195" t="s">
        <v>19</v>
      </c>
      <c r="B82" s="168" t="s">
        <v>20</v>
      </c>
      <c r="C82" s="201">
        <f>C5</f>
        <v>44469</v>
      </c>
      <c r="D82" s="201">
        <f t="shared" ref="D82:G82" si="0">D5</f>
        <v>44377</v>
      </c>
      <c r="E82" s="201">
        <f t="shared" si="0"/>
        <v>44286</v>
      </c>
      <c r="F82" s="201">
        <f t="shared" si="0"/>
        <v>44196</v>
      </c>
      <c r="G82" s="201">
        <f t="shared" si="0"/>
        <v>44104</v>
      </c>
    </row>
    <row r="83" spans="1:13">
      <c r="A83" s="71" t="s">
        <v>26</v>
      </c>
      <c r="B83" s="186"/>
      <c r="C83" s="190"/>
      <c r="D83" s="258"/>
      <c r="E83" s="190"/>
      <c r="F83" s="258"/>
      <c r="G83" s="190"/>
    </row>
    <row r="84" spans="1:13">
      <c r="A84" s="72" t="s">
        <v>27</v>
      </c>
      <c r="B84" s="187" t="s">
        <v>45</v>
      </c>
      <c r="C84" s="142">
        <v>7913</v>
      </c>
      <c r="D84" s="162">
        <v>7913</v>
      </c>
      <c r="E84" s="142">
        <v>7907</v>
      </c>
      <c r="F84" s="162">
        <v>7907</v>
      </c>
      <c r="G84" s="142">
        <v>7907</v>
      </c>
      <c r="I84" s="86"/>
    </row>
    <row r="85" spans="1:13">
      <c r="A85" s="72" t="s">
        <v>46</v>
      </c>
      <c r="B85" s="187" t="s">
        <v>45</v>
      </c>
      <c r="C85" s="142">
        <v>793591</v>
      </c>
      <c r="D85" s="162">
        <v>793350</v>
      </c>
      <c r="E85" s="142">
        <v>792827</v>
      </c>
      <c r="F85" s="162">
        <v>791672</v>
      </c>
      <c r="G85" s="142">
        <v>790450</v>
      </c>
      <c r="I85" s="86"/>
    </row>
    <row r="86" spans="1:13">
      <c r="A86" s="72" t="s">
        <v>28</v>
      </c>
      <c r="B86" s="187" t="s">
        <v>23</v>
      </c>
      <c r="C86" s="149">
        <v>0.95562185032215452</v>
      </c>
      <c r="D86" s="232">
        <v>0.95526100528663482</v>
      </c>
      <c r="E86" s="149">
        <v>0.9547629770361804</v>
      </c>
      <c r="F86" s="232">
        <v>0.95433677350074353</v>
      </c>
      <c r="G86" s="149">
        <v>0.9537872319510986</v>
      </c>
      <c r="I86" s="86"/>
      <c r="J86" s="546"/>
      <c r="K86" s="546"/>
      <c r="L86" s="546"/>
      <c r="M86" s="546"/>
    </row>
    <row r="87" spans="1:13">
      <c r="A87" s="72" t="s">
        <v>29</v>
      </c>
      <c r="B87" s="188" t="s">
        <v>52</v>
      </c>
      <c r="C87" s="142">
        <v>340690</v>
      </c>
      <c r="D87" s="162">
        <v>332542</v>
      </c>
      <c r="E87" s="142">
        <v>324825</v>
      </c>
      <c r="F87" s="162">
        <v>314458.66823231539</v>
      </c>
      <c r="G87" s="142">
        <v>310288.66823231539</v>
      </c>
      <c r="I87" s="86"/>
    </row>
    <row r="88" spans="1:13">
      <c r="A88" s="72" t="s">
        <v>141</v>
      </c>
      <c r="B88" s="187" t="s">
        <v>45</v>
      </c>
      <c r="C88" s="142">
        <v>222812</v>
      </c>
      <c r="D88" s="162">
        <v>219310</v>
      </c>
      <c r="E88" s="142">
        <v>216901</v>
      </c>
      <c r="F88" s="162">
        <v>208606</v>
      </c>
      <c r="G88" s="142">
        <v>201192</v>
      </c>
      <c r="I88" s="86"/>
    </row>
    <row r="89" spans="1:13">
      <c r="A89" s="131" t="s">
        <v>142</v>
      </c>
      <c r="B89" s="189" t="s">
        <v>45</v>
      </c>
      <c r="C89" s="157">
        <v>221979</v>
      </c>
      <c r="D89" s="225">
        <v>218328</v>
      </c>
      <c r="E89" s="157">
        <v>215801</v>
      </c>
      <c r="F89" s="225">
        <v>207360</v>
      </c>
      <c r="G89" s="157">
        <v>199464</v>
      </c>
      <c r="I89" s="86"/>
    </row>
    <row r="90" spans="1:13">
      <c r="A90" s="72" t="s">
        <v>143</v>
      </c>
      <c r="B90" s="187" t="s">
        <v>45</v>
      </c>
      <c r="C90" s="142">
        <v>717534</v>
      </c>
      <c r="D90" s="162">
        <v>661750</v>
      </c>
      <c r="E90" s="142">
        <v>606783</v>
      </c>
      <c r="F90" s="162">
        <v>568345</v>
      </c>
      <c r="G90" s="142">
        <v>537206</v>
      </c>
      <c r="I90" s="86"/>
    </row>
    <row r="91" spans="1:13" ht="1.5" customHeight="1">
      <c r="A91" s="73"/>
      <c r="B91" s="187"/>
      <c r="C91" s="191">
        <v>0</v>
      </c>
      <c r="D91" s="259">
        <v>0</v>
      </c>
      <c r="E91" s="191">
        <v>0</v>
      </c>
      <c r="F91" s="259">
        <v>0</v>
      </c>
      <c r="G91" s="191">
        <v>0</v>
      </c>
    </row>
    <row r="92" spans="1:13">
      <c r="A92" s="72" t="s">
        <v>185</v>
      </c>
      <c r="B92" s="187" t="s">
        <v>45</v>
      </c>
      <c r="C92" s="142">
        <v>523</v>
      </c>
      <c r="D92" s="162">
        <v>387</v>
      </c>
      <c r="E92" s="142">
        <v>291</v>
      </c>
      <c r="F92" s="162">
        <v>219</v>
      </c>
      <c r="G92" s="142">
        <v>145</v>
      </c>
      <c r="I92" s="86"/>
    </row>
    <row r="93" spans="1:13" ht="1.5" customHeight="1">
      <c r="A93" s="73"/>
      <c r="B93" s="187"/>
      <c r="C93" s="191">
        <v>0</v>
      </c>
      <c r="D93" s="259">
        <v>0</v>
      </c>
      <c r="E93" s="191">
        <v>0</v>
      </c>
      <c r="F93" s="259">
        <v>0</v>
      </c>
      <c r="G93" s="191">
        <v>0</v>
      </c>
    </row>
    <row r="94" spans="1:13">
      <c r="A94" s="72" t="s">
        <v>144</v>
      </c>
      <c r="B94" s="188" t="s">
        <v>45</v>
      </c>
      <c r="C94" s="184">
        <v>7</v>
      </c>
      <c r="D94" s="255">
        <v>7</v>
      </c>
      <c r="E94" s="184">
        <v>7</v>
      </c>
      <c r="F94" s="255">
        <v>7</v>
      </c>
      <c r="G94" s="184">
        <v>7</v>
      </c>
      <c r="I94" s="86"/>
    </row>
    <row r="95" spans="1:13" ht="1.5" customHeight="1">
      <c r="A95" s="73"/>
      <c r="B95" s="187"/>
      <c r="C95" s="191"/>
      <c r="D95" s="259"/>
      <c r="E95" s="191"/>
      <c r="F95" s="259"/>
      <c r="G95" s="191"/>
    </row>
    <row r="96" spans="1:13">
      <c r="A96" s="57" t="s">
        <v>75</v>
      </c>
      <c r="B96" s="59"/>
      <c r="C96" s="142"/>
      <c r="D96" s="162"/>
      <c r="E96" s="142"/>
      <c r="F96" s="162"/>
      <c r="G96" s="142"/>
      <c r="I96" s="86"/>
    </row>
    <row r="97" spans="1:13">
      <c r="A97" s="53" t="s">
        <v>79</v>
      </c>
      <c r="B97" s="59" t="s">
        <v>45</v>
      </c>
      <c r="C97" s="142">
        <v>639</v>
      </c>
      <c r="D97" s="162">
        <v>639</v>
      </c>
      <c r="E97" s="142">
        <v>639</v>
      </c>
      <c r="F97" s="162">
        <v>639</v>
      </c>
      <c r="G97" s="142">
        <v>639</v>
      </c>
      <c r="I97" s="86"/>
    </row>
    <row r="98" spans="1:13">
      <c r="A98" s="109" t="s">
        <v>81</v>
      </c>
      <c r="B98" s="110" t="s">
        <v>23</v>
      </c>
      <c r="C98" s="467">
        <v>0.99843749999999998</v>
      </c>
      <c r="D98" s="468">
        <v>0.99843749999999998</v>
      </c>
      <c r="E98" s="467">
        <v>0.99843749999999998</v>
      </c>
      <c r="F98" s="468">
        <v>0.99843749999999998</v>
      </c>
      <c r="G98" s="467">
        <v>0.99843749999999998</v>
      </c>
      <c r="I98" s="86"/>
      <c r="J98" s="546"/>
      <c r="K98" s="546"/>
      <c r="L98" s="546"/>
      <c r="M98" s="546"/>
    </row>
    <row r="99" spans="1:13">
      <c r="A99" s="55"/>
    </row>
    <row r="100" spans="1:13" hidden="1">
      <c r="A100" s="24" t="s">
        <v>59</v>
      </c>
    </row>
    <row r="101" spans="1:13" hidden="1">
      <c r="A101" s="195" t="s">
        <v>19</v>
      </c>
      <c r="B101" s="168" t="s">
        <v>20</v>
      </c>
      <c r="C101" s="201">
        <f>C82</f>
        <v>44469</v>
      </c>
      <c r="D101" s="201">
        <f>D82</f>
        <v>44377</v>
      </c>
      <c r="E101" s="201">
        <f>E82</f>
        <v>44286</v>
      </c>
      <c r="F101" s="201">
        <f>F82</f>
        <v>44196</v>
      </c>
      <c r="G101" s="201">
        <f>G82</f>
        <v>44104</v>
      </c>
    </row>
    <row r="102" spans="1:13" hidden="1">
      <c r="A102" s="55" t="s">
        <v>114</v>
      </c>
      <c r="B102" s="29" t="s">
        <v>22</v>
      </c>
      <c r="C102" s="192"/>
      <c r="D102" s="227"/>
      <c r="E102" s="192"/>
      <c r="F102" s="227"/>
      <c r="G102" s="192"/>
      <c r="I102" s="86"/>
    </row>
    <row r="103" spans="1:13" hidden="1">
      <c r="A103" s="55" t="s">
        <v>115</v>
      </c>
      <c r="B103" s="29" t="s">
        <v>22</v>
      </c>
      <c r="C103" s="193"/>
      <c r="D103" s="228"/>
      <c r="E103" s="193"/>
      <c r="F103" s="228"/>
      <c r="G103" s="193"/>
      <c r="I103" s="86"/>
    </row>
    <row r="104" spans="1:13" hidden="1">
      <c r="A104" s="24" t="s">
        <v>33</v>
      </c>
      <c r="B104" s="29"/>
      <c r="C104" s="193"/>
      <c r="D104" s="228"/>
      <c r="E104" s="193"/>
      <c r="F104" s="228"/>
      <c r="G104" s="193"/>
    </row>
    <row r="105" spans="1:13" hidden="1">
      <c r="A105" s="197" t="s">
        <v>102</v>
      </c>
      <c r="B105" s="29" t="s">
        <v>25</v>
      </c>
      <c r="C105" s="193"/>
      <c r="D105" s="228"/>
      <c r="E105" s="193"/>
      <c r="F105" s="228"/>
      <c r="G105" s="193"/>
      <c r="I105" s="86"/>
    </row>
    <row r="106" spans="1:13" hidden="1">
      <c r="A106" s="196" t="s">
        <v>103</v>
      </c>
      <c r="B106" s="25" t="s">
        <v>34</v>
      </c>
      <c r="C106" s="194"/>
      <c r="D106" s="229"/>
      <c r="E106" s="194"/>
      <c r="F106" s="229"/>
      <c r="G106" s="194"/>
      <c r="I106" s="86"/>
    </row>
    <row r="107" spans="1:13" hidden="1"/>
    <row r="108" spans="1:13" hidden="1">
      <c r="A108" s="24" t="s">
        <v>35</v>
      </c>
    </row>
    <row r="109" spans="1:13" hidden="1">
      <c r="A109" s="195" t="s">
        <v>19</v>
      </c>
      <c r="B109" s="168" t="s">
        <v>20</v>
      </c>
      <c r="C109" s="201">
        <f>C101</f>
        <v>44469</v>
      </c>
      <c r="D109" s="201">
        <f>D101</f>
        <v>44377</v>
      </c>
      <c r="E109" s="201">
        <f>E101</f>
        <v>44286</v>
      </c>
      <c r="F109" s="201">
        <f>F101</f>
        <v>44196</v>
      </c>
      <c r="G109" s="201">
        <f>G101</f>
        <v>44104</v>
      </c>
      <c r="I109" s="86"/>
    </row>
    <row r="110" spans="1:13" hidden="1">
      <c r="A110" s="55" t="s">
        <v>114</v>
      </c>
      <c r="B110" s="29" t="s">
        <v>22</v>
      </c>
      <c r="C110" s="192"/>
      <c r="D110" s="227"/>
      <c r="E110" s="192"/>
      <c r="F110" s="227"/>
      <c r="G110" s="192"/>
      <c r="I110" s="86"/>
    </row>
    <row r="111" spans="1:13" hidden="1">
      <c r="A111" s="55" t="s">
        <v>115</v>
      </c>
      <c r="B111" s="29" t="s">
        <v>22</v>
      </c>
      <c r="C111" s="193"/>
      <c r="D111" s="228"/>
      <c r="E111" s="193"/>
      <c r="F111" s="228"/>
      <c r="G111" s="193"/>
    </row>
    <row r="112" spans="1:13" hidden="1">
      <c r="A112" s="196" t="s">
        <v>103</v>
      </c>
      <c r="B112" s="25" t="s">
        <v>34</v>
      </c>
      <c r="C112" s="194"/>
      <c r="D112" s="229"/>
      <c r="E112" s="194"/>
      <c r="F112" s="229"/>
      <c r="G112" s="194"/>
    </row>
    <row r="113" spans="1:13" hidden="1">
      <c r="A113" s="198"/>
    </row>
    <row r="114" spans="1:13" hidden="1">
      <c r="A114" s="24" t="s">
        <v>58</v>
      </c>
    </row>
    <row r="115" spans="1:13" hidden="1">
      <c r="A115" s="195" t="s">
        <v>19</v>
      </c>
      <c r="B115" s="168" t="s">
        <v>20</v>
      </c>
      <c r="C115" s="201">
        <f>C109</f>
        <v>44469</v>
      </c>
      <c r="D115" s="201">
        <f>D109</f>
        <v>44377</v>
      </c>
      <c r="E115" s="201">
        <f>E109</f>
        <v>44286</v>
      </c>
      <c r="F115" s="201">
        <f>F109</f>
        <v>44196</v>
      </c>
      <c r="G115" s="201">
        <f>G109</f>
        <v>44104</v>
      </c>
    </row>
    <row r="116" spans="1:13" hidden="1">
      <c r="A116" s="55" t="s">
        <v>114</v>
      </c>
      <c r="B116" s="29" t="s">
        <v>22</v>
      </c>
      <c r="C116" s="192"/>
      <c r="D116" s="227"/>
      <c r="E116" s="192"/>
      <c r="F116" s="227"/>
      <c r="G116" s="192"/>
      <c r="I116" s="86"/>
    </row>
    <row r="117" spans="1:13" hidden="1">
      <c r="A117" s="55" t="s">
        <v>115</v>
      </c>
      <c r="B117" s="29" t="s">
        <v>22</v>
      </c>
      <c r="C117" s="193"/>
      <c r="D117" s="228"/>
      <c r="E117" s="193"/>
      <c r="F117" s="228"/>
      <c r="G117" s="193"/>
      <c r="I117" s="86"/>
    </row>
    <row r="118" spans="1:13" hidden="1">
      <c r="A118" s="196" t="s">
        <v>103</v>
      </c>
      <c r="B118" s="25" t="s">
        <v>34</v>
      </c>
      <c r="C118" s="194"/>
      <c r="D118" s="229"/>
      <c r="E118" s="194"/>
      <c r="F118" s="229"/>
      <c r="G118" s="194"/>
      <c r="I118" s="86"/>
    </row>
    <row r="119" spans="1:13" hidden="1">
      <c r="A119" s="200"/>
      <c r="B119" s="200"/>
      <c r="C119" s="200"/>
      <c r="D119" s="200"/>
      <c r="E119" s="200"/>
      <c r="F119" s="200"/>
      <c r="G119" s="200"/>
    </row>
    <row r="120" spans="1:13" hidden="1"/>
    <row r="121" spans="1:13">
      <c r="A121" s="200"/>
      <c r="B121" s="200"/>
      <c r="C121" s="200"/>
      <c r="D121" s="200"/>
      <c r="E121" s="200"/>
      <c r="F121" s="200"/>
      <c r="G121" s="200"/>
    </row>
    <row r="122" spans="1:13">
      <c r="A122" s="22" t="s">
        <v>278</v>
      </c>
    </row>
    <row r="123" spans="1:13">
      <c r="F123" s="111"/>
    </row>
    <row r="124" spans="1:13">
      <c r="A124" s="167" t="s">
        <v>19</v>
      </c>
      <c r="B124" s="479" t="s">
        <v>20</v>
      </c>
      <c r="C124" s="201">
        <f>C115</f>
        <v>44469</v>
      </c>
      <c r="D124" s="201">
        <f>D115</f>
        <v>44377</v>
      </c>
      <c r="E124" s="201">
        <f>E115</f>
        <v>44286</v>
      </c>
      <c r="F124" s="201">
        <f>F115</f>
        <v>44196</v>
      </c>
      <c r="G124" s="201">
        <f>G115</f>
        <v>44104</v>
      </c>
    </row>
    <row r="125" spans="1:13">
      <c r="A125" s="57" t="s">
        <v>82</v>
      </c>
      <c r="B125" s="26" t="s">
        <v>21</v>
      </c>
      <c r="C125" s="165">
        <v>122697.15000000001</v>
      </c>
      <c r="D125" s="166">
        <v>120795.90699899998</v>
      </c>
      <c r="E125" s="165">
        <v>118192.269</v>
      </c>
      <c r="F125" s="166">
        <v>118903.22699999998</v>
      </c>
      <c r="G125" s="165">
        <v>116371.03</v>
      </c>
      <c r="I125" s="86"/>
    </row>
    <row r="126" spans="1:13" hidden="1">
      <c r="A126" s="53"/>
      <c r="B126" s="59" t="s">
        <v>23</v>
      </c>
      <c r="C126" s="143"/>
      <c r="D126" s="160"/>
      <c r="E126" s="143"/>
      <c r="F126" s="160"/>
      <c r="G126" s="143"/>
      <c r="I126" s="86"/>
      <c r="J126" s="546"/>
      <c r="K126" s="546"/>
      <c r="L126" s="546"/>
      <c r="M126" s="546"/>
    </row>
    <row r="127" spans="1:13">
      <c r="A127" s="53" t="s">
        <v>43</v>
      </c>
      <c r="B127" s="59" t="s">
        <v>21</v>
      </c>
      <c r="C127" s="142">
        <v>1901.2430010000257</v>
      </c>
      <c r="D127" s="162">
        <v>2603.6379989999859</v>
      </c>
      <c r="E127" s="142">
        <v>-710.95799999999088</v>
      </c>
      <c r="F127" s="162">
        <v>2532.1969999999824</v>
      </c>
      <c r="G127" s="142">
        <v>4910.3556799999951</v>
      </c>
      <c r="I127" s="86"/>
      <c r="J127" s="537"/>
      <c r="K127" s="537"/>
      <c r="L127" s="537"/>
      <c r="M127" s="537"/>
    </row>
    <row r="128" spans="1:13" hidden="1">
      <c r="A128" s="53"/>
      <c r="B128" s="59"/>
      <c r="C128" s="144"/>
      <c r="D128" s="218"/>
      <c r="E128" s="144"/>
      <c r="F128" s="218"/>
      <c r="G128" s="144"/>
      <c r="I128" s="86"/>
      <c r="J128" s="537"/>
      <c r="K128" s="537"/>
      <c r="L128" s="537"/>
      <c r="M128" s="537"/>
    </row>
    <row r="129" spans="1:13">
      <c r="A129" s="53" t="s">
        <v>44</v>
      </c>
      <c r="B129" s="59" t="s">
        <v>23</v>
      </c>
      <c r="C129" s="144">
        <v>4.3369337865075859E-2</v>
      </c>
      <c r="D129" s="218">
        <v>3.6211814631439729E-2</v>
      </c>
      <c r="E129" s="144">
        <v>3.8776976902931436E-2</v>
      </c>
      <c r="F129" s="218">
        <v>5.0331051558104654E-2</v>
      </c>
      <c r="G129" s="144">
        <v>5.290542186531217E-2</v>
      </c>
      <c r="I129" s="86"/>
      <c r="J129" s="537"/>
      <c r="K129" s="537"/>
      <c r="L129" s="537"/>
      <c r="M129" s="537"/>
    </row>
    <row r="130" spans="1:13">
      <c r="A130" s="53" t="s">
        <v>78</v>
      </c>
      <c r="B130" s="59" t="s">
        <v>121</v>
      </c>
      <c r="C130" s="145">
        <v>3.1362069605028666</v>
      </c>
      <c r="D130" s="219">
        <v>3.0899952535920483</v>
      </c>
      <c r="E130" s="145">
        <v>2.9000668680471917</v>
      </c>
      <c r="F130" s="219">
        <v>2.8385164570040637</v>
      </c>
      <c r="G130" s="145">
        <v>2.7367338827977616</v>
      </c>
      <c r="I130" s="86"/>
      <c r="J130" s="537"/>
      <c r="K130" s="537"/>
      <c r="L130" s="537"/>
      <c r="M130" s="537"/>
    </row>
    <row r="131" spans="1:13" hidden="1">
      <c r="A131" s="53"/>
      <c r="B131" s="128"/>
      <c r="C131" s="238">
        <v>0</v>
      </c>
      <c r="D131" s="239">
        <v>0</v>
      </c>
      <c r="E131" s="238">
        <v>0</v>
      </c>
      <c r="F131" s="239">
        <v>0</v>
      </c>
      <c r="G131" s="238">
        <v>0</v>
      </c>
      <c r="I131" s="86"/>
    </row>
    <row r="132" spans="1:13">
      <c r="A132" s="40"/>
      <c r="B132" s="126"/>
      <c r="C132" s="142"/>
      <c r="D132" s="162"/>
      <c r="E132" s="142"/>
      <c r="F132" s="162"/>
      <c r="G132" s="142"/>
      <c r="I132" s="86"/>
    </row>
    <row r="133" spans="1:13">
      <c r="A133" s="120" t="s">
        <v>83</v>
      </c>
      <c r="B133" s="126"/>
      <c r="C133" s="147"/>
      <c r="D133" s="220"/>
      <c r="E133" s="147"/>
      <c r="F133" s="220"/>
      <c r="G133" s="147"/>
      <c r="I133" s="86"/>
    </row>
    <row r="134" spans="1:13">
      <c r="A134" s="214" t="s">
        <v>280</v>
      </c>
      <c r="B134" s="480" t="s">
        <v>282</v>
      </c>
      <c r="C134" s="147">
        <v>573.52894566590146</v>
      </c>
      <c r="D134" s="220">
        <v>558.57450206573276</v>
      </c>
      <c r="E134" s="147">
        <v>540.87324726891848</v>
      </c>
      <c r="F134" s="220">
        <v>549.98470912852008</v>
      </c>
      <c r="G134" s="147">
        <v>502.86981103249104</v>
      </c>
      <c r="I134" s="86"/>
      <c r="J134" s="537"/>
      <c r="K134" s="537"/>
      <c r="L134" s="537"/>
      <c r="M134" s="537"/>
    </row>
    <row r="135" spans="1:13">
      <c r="A135" s="214" t="s">
        <v>92</v>
      </c>
      <c r="B135" s="481" t="s">
        <v>88</v>
      </c>
      <c r="C135" s="215">
        <v>93821.461659999986</v>
      </c>
      <c r="D135" s="221">
        <v>89025.942777000004</v>
      </c>
      <c r="E135" s="215">
        <v>84963.599904999995</v>
      </c>
      <c r="F135" s="221">
        <v>85650.82037500001</v>
      </c>
      <c r="G135" s="215">
        <v>80375.304208999994</v>
      </c>
      <c r="I135" s="86"/>
      <c r="J135" s="537"/>
      <c r="K135" s="537"/>
      <c r="L135" s="537"/>
      <c r="M135" s="537"/>
    </row>
    <row r="136" spans="1:13">
      <c r="A136" s="214" t="s">
        <v>281</v>
      </c>
      <c r="B136" s="481" t="s">
        <v>283</v>
      </c>
      <c r="C136" s="216">
        <v>1.5678591162523319</v>
      </c>
      <c r="D136" s="222">
        <v>1.5600218115486071</v>
      </c>
      <c r="E136" s="216">
        <v>1.527569795448396</v>
      </c>
      <c r="F136" s="222">
        <v>1.5484078751677943</v>
      </c>
      <c r="G136" s="216">
        <v>1.4714841304353667</v>
      </c>
      <c r="I136" s="86"/>
      <c r="J136" s="537"/>
      <c r="K136" s="537"/>
      <c r="L136" s="537"/>
      <c r="M136" s="537"/>
    </row>
    <row r="137" spans="1:13">
      <c r="A137" s="214" t="s">
        <v>95</v>
      </c>
      <c r="B137" s="481" t="s">
        <v>89</v>
      </c>
      <c r="C137" s="215">
        <v>256.48022663086175</v>
      </c>
      <c r="D137" s="221">
        <v>248.63722209334682</v>
      </c>
      <c r="E137" s="215">
        <v>239.95978648008557</v>
      </c>
      <c r="F137" s="221">
        <v>241.1383490886127</v>
      </c>
      <c r="G137" s="215">
        <v>235.19205573232708</v>
      </c>
      <c r="I137" s="86"/>
    </row>
    <row r="138" spans="1:13" hidden="1">
      <c r="A138" s="214"/>
      <c r="B138" s="128"/>
      <c r="C138" s="240"/>
      <c r="D138" s="241"/>
      <c r="E138" s="240"/>
      <c r="F138" s="241"/>
      <c r="G138" s="240"/>
      <c r="H138" s="242"/>
      <c r="I138" s="86"/>
    </row>
    <row r="139" spans="1:13">
      <c r="A139" s="40"/>
      <c r="B139" s="126"/>
      <c r="C139" s="142"/>
      <c r="D139" s="162"/>
      <c r="E139" s="142"/>
      <c r="F139" s="162"/>
      <c r="G139" s="142"/>
      <c r="I139" s="86"/>
    </row>
    <row r="140" spans="1:13" hidden="1">
      <c r="A140" s="120"/>
      <c r="B140" s="126"/>
      <c r="C140" s="142"/>
      <c r="D140" s="162"/>
      <c r="E140" s="142"/>
      <c r="F140" s="162"/>
      <c r="G140" s="142"/>
      <c r="I140" s="86"/>
    </row>
    <row r="141" spans="1:13" hidden="1">
      <c r="A141" s="122"/>
      <c r="B141" s="126"/>
      <c r="C141" s="163"/>
      <c r="D141" s="223"/>
      <c r="E141" s="163"/>
      <c r="F141" s="223"/>
      <c r="G141" s="163"/>
      <c r="I141" s="86"/>
    </row>
    <row r="142" spans="1:13" hidden="1">
      <c r="A142" s="118"/>
      <c r="B142" s="126"/>
      <c r="C142" s="146"/>
      <c r="D142" s="161"/>
      <c r="E142" s="146"/>
      <c r="F142" s="161"/>
      <c r="G142" s="146"/>
      <c r="I142" s="86"/>
    </row>
    <row r="143" spans="1:13" hidden="1">
      <c r="A143" s="127"/>
      <c r="B143" s="59"/>
      <c r="C143" s="164"/>
      <c r="D143" s="224"/>
      <c r="E143" s="164"/>
      <c r="F143" s="224"/>
      <c r="G143" s="164"/>
      <c r="I143" s="86"/>
    </row>
    <row r="144" spans="1:13" hidden="1">
      <c r="A144" s="127"/>
      <c r="B144" s="59"/>
      <c r="C144" s="164"/>
      <c r="D144" s="224"/>
      <c r="E144" s="164"/>
      <c r="F144" s="224"/>
      <c r="G144" s="164"/>
      <c r="I144" s="86"/>
    </row>
    <row r="145" spans="1:13" hidden="1">
      <c r="A145" s="127"/>
      <c r="B145" s="59"/>
      <c r="C145" s="164"/>
      <c r="D145" s="224"/>
      <c r="E145" s="164"/>
      <c r="F145" s="224"/>
      <c r="G145" s="164"/>
      <c r="I145" s="86"/>
    </row>
    <row r="146" spans="1:13" hidden="1">
      <c r="A146" s="211"/>
      <c r="B146" s="126"/>
      <c r="C146" s="164"/>
      <c r="D146" s="224"/>
      <c r="E146" s="164"/>
      <c r="F146" s="224"/>
      <c r="G146" s="164"/>
      <c r="I146" s="86"/>
    </row>
    <row r="147" spans="1:13">
      <c r="A147" s="212" t="s">
        <v>84</v>
      </c>
      <c r="B147" s="128"/>
      <c r="C147" s="164"/>
      <c r="D147" s="224"/>
      <c r="E147" s="164"/>
      <c r="F147" s="224"/>
      <c r="G147" s="164"/>
      <c r="I147" s="86"/>
    </row>
    <row r="148" spans="1:13">
      <c r="A148" s="122" t="s">
        <v>284</v>
      </c>
      <c r="B148" s="480" t="s">
        <v>282</v>
      </c>
      <c r="C148" s="142">
        <v>373.09319018202348</v>
      </c>
      <c r="D148" s="162">
        <v>354.70270001192836</v>
      </c>
      <c r="E148" s="142">
        <v>311.36972769974284</v>
      </c>
      <c r="F148" s="162">
        <v>285.32037255333961</v>
      </c>
      <c r="G148" s="142">
        <v>273.49580661687025</v>
      </c>
      <c r="I148" s="86"/>
      <c r="J148" s="537"/>
      <c r="K148" s="537"/>
      <c r="L148" s="537"/>
      <c r="M148" s="537"/>
    </row>
    <row r="149" spans="1:13">
      <c r="A149" s="123" t="s">
        <v>85</v>
      </c>
      <c r="B149" s="481" t="s">
        <v>21</v>
      </c>
      <c r="C149" s="157">
        <v>43920.006000000001</v>
      </c>
      <c r="D149" s="225">
        <v>42433.68</v>
      </c>
      <c r="E149" s="157">
        <v>40583.673999999992</v>
      </c>
      <c r="F149" s="225">
        <v>40623.897999999994</v>
      </c>
      <c r="G149" s="157">
        <v>39596.172999999995</v>
      </c>
      <c r="I149" s="86"/>
      <c r="J149" s="537"/>
      <c r="K149" s="537"/>
      <c r="L149" s="537"/>
      <c r="M149" s="537"/>
    </row>
    <row r="150" spans="1:13">
      <c r="A150" s="124" t="s">
        <v>105</v>
      </c>
      <c r="B150" s="482" t="s">
        <v>23</v>
      </c>
      <c r="C150" s="213">
        <v>0.35795457351698878</v>
      </c>
      <c r="D150" s="226">
        <v>0.35128408779902859</v>
      </c>
      <c r="E150" s="213">
        <v>0.34336995425648353</v>
      </c>
      <c r="F150" s="226">
        <v>0.34165513438924583</v>
      </c>
      <c r="G150" s="213">
        <v>0.34025799204492724</v>
      </c>
      <c r="H150" s="129"/>
      <c r="I150" s="86"/>
      <c r="J150" s="537"/>
      <c r="K150" s="537"/>
      <c r="L150" s="537"/>
      <c r="M150" s="537"/>
    </row>
    <row r="151" spans="1:13">
      <c r="A151" s="122" t="s">
        <v>87</v>
      </c>
      <c r="B151" s="481" t="s">
        <v>90</v>
      </c>
      <c r="C151" s="142">
        <v>448911.87507589103</v>
      </c>
      <c r="D151" s="162">
        <v>410723.46653071704</v>
      </c>
      <c r="E151" s="142">
        <v>348230.38199061499</v>
      </c>
      <c r="F151" s="162">
        <v>320568.43407318904</v>
      </c>
      <c r="G151" s="142">
        <v>293919.17664358404</v>
      </c>
      <c r="I151" s="86"/>
      <c r="J151" s="537"/>
      <c r="K151" s="537"/>
      <c r="L151" s="537"/>
      <c r="M151" s="537"/>
    </row>
    <row r="152" spans="1:13">
      <c r="A152" s="122" t="s">
        <v>285</v>
      </c>
      <c r="B152" s="481" t="s">
        <v>283</v>
      </c>
      <c r="C152" s="146">
        <v>2.8714106004857438</v>
      </c>
      <c r="D152" s="161">
        <v>2.8519584637396491</v>
      </c>
      <c r="E152" s="146">
        <v>2.5891209883712372</v>
      </c>
      <c r="F152" s="161">
        <v>2.3612040818649009</v>
      </c>
      <c r="G152" s="146">
        <v>2.3967664897739853</v>
      </c>
      <c r="I152" s="86"/>
      <c r="J152" s="537"/>
      <c r="K152" s="537"/>
      <c r="L152" s="537"/>
      <c r="M152" s="537"/>
    </row>
    <row r="153" spans="1:13" s="384" customFormat="1">
      <c r="A153" s="442" t="s">
        <v>93</v>
      </c>
      <c r="B153" s="481" t="s">
        <v>91</v>
      </c>
      <c r="C153" s="215">
        <v>3454.9285559137847</v>
      </c>
      <c r="D153" s="221">
        <v>3302.3889206069616</v>
      </c>
      <c r="E153" s="215">
        <v>2895.6270009326895</v>
      </c>
      <c r="F153" s="221">
        <v>2652.9037806760489</v>
      </c>
      <c r="G153" s="215">
        <v>2575.7456466897411</v>
      </c>
      <c r="I153" s="385"/>
      <c r="J153" s="537"/>
      <c r="K153" s="537"/>
      <c r="L153" s="537"/>
      <c r="M153" s="537"/>
    </row>
    <row r="154" spans="1:13" s="384" customFormat="1">
      <c r="A154" s="442"/>
      <c r="B154" s="59"/>
      <c r="C154" s="142"/>
      <c r="D154" s="162"/>
      <c r="E154" s="142"/>
      <c r="F154" s="162"/>
      <c r="G154" s="142"/>
      <c r="I154" s="385"/>
      <c r="J154" s="532"/>
      <c r="K154" s="532"/>
      <c r="L154" s="532"/>
      <c r="M154" s="532"/>
    </row>
    <row r="155" spans="1:13" s="384" customFormat="1">
      <c r="A155" s="443" t="s">
        <v>286</v>
      </c>
      <c r="B155" s="59"/>
      <c r="C155" s="142"/>
      <c r="D155" s="162"/>
      <c r="E155" s="142"/>
      <c r="F155" s="162"/>
      <c r="G155" s="142"/>
      <c r="I155" s="385"/>
      <c r="J155" s="532"/>
      <c r="K155" s="532"/>
      <c r="L155" s="532"/>
      <c r="M155" s="532"/>
    </row>
    <row r="156" spans="1:13" s="384" customFormat="1">
      <c r="A156" s="444" t="s">
        <v>287</v>
      </c>
      <c r="B156" s="480" t="s">
        <v>296</v>
      </c>
      <c r="C156" s="142">
        <v>15197.943806062145</v>
      </c>
      <c r="D156" s="162">
        <v>14563.949273581722</v>
      </c>
      <c r="E156" s="142">
        <v>12439.710138719838</v>
      </c>
      <c r="F156" s="162">
        <v>12645.482058455598</v>
      </c>
      <c r="G156" s="142">
        <v>11384.960954897902</v>
      </c>
      <c r="I156" s="385"/>
      <c r="J156" s="537"/>
      <c r="K156" s="537"/>
      <c r="L156" s="537"/>
      <c r="M156" s="537"/>
    </row>
    <row r="157" spans="1:13" s="384" customFormat="1">
      <c r="A157" s="444" t="s">
        <v>288</v>
      </c>
      <c r="B157" s="480" t="s">
        <v>283</v>
      </c>
      <c r="C157" s="142">
        <v>215.44679423804777</v>
      </c>
      <c r="D157" s="162">
        <v>215.8748085624708</v>
      </c>
      <c r="E157" s="142">
        <v>192.24427774193168</v>
      </c>
      <c r="F157" s="162">
        <v>203.44737171108022</v>
      </c>
      <c r="G157" s="142">
        <v>194.95908657626578</v>
      </c>
      <c r="I157" s="385"/>
      <c r="J157" s="537"/>
      <c r="K157" s="537"/>
      <c r="L157" s="537"/>
      <c r="M157" s="537"/>
    </row>
    <row r="158" spans="1:13" s="384" customFormat="1">
      <c r="A158" s="445" t="s">
        <v>289</v>
      </c>
      <c r="B158" s="480" t="s">
        <v>282</v>
      </c>
      <c r="C158" s="142">
        <v>129.46983363951139</v>
      </c>
      <c r="D158" s="162">
        <v>123.07030388130812</v>
      </c>
      <c r="E158" s="142">
        <v>109.02713360201034</v>
      </c>
      <c r="F158" s="162">
        <v>108.49354865691637</v>
      </c>
      <c r="G158" s="142">
        <v>97.698967119912425</v>
      </c>
      <c r="I158" s="385"/>
      <c r="J158" s="537"/>
      <c r="K158" s="537"/>
      <c r="L158" s="537"/>
      <c r="M158" s="537"/>
    </row>
    <row r="159" spans="1:13" s="384" customFormat="1">
      <c r="A159" s="445" t="s">
        <v>290</v>
      </c>
      <c r="B159" s="480" t="s">
        <v>21</v>
      </c>
      <c r="C159" s="142">
        <v>23942.401999999998</v>
      </c>
      <c r="D159" s="162">
        <v>23082.859000000004</v>
      </c>
      <c r="E159" s="142">
        <v>21670.111000000001</v>
      </c>
      <c r="F159" s="162">
        <v>21460.191999999995</v>
      </c>
      <c r="G159" s="142">
        <v>20119.575000000001</v>
      </c>
      <c r="I159" s="385"/>
      <c r="J159" s="537"/>
      <c r="K159" s="537"/>
      <c r="L159" s="537"/>
      <c r="M159" s="537"/>
    </row>
    <row r="160" spans="1:13" s="384" customFormat="1">
      <c r="A160" s="444" t="s">
        <v>291</v>
      </c>
      <c r="B160" s="480" t="s">
        <v>283</v>
      </c>
      <c r="C160" s="146">
        <v>1.8353706898850224</v>
      </c>
      <c r="D160" s="161">
        <v>1.8242152448508679</v>
      </c>
      <c r="E160" s="146">
        <v>1.6849140630979791</v>
      </c>
      <c r="F160" s="161">
        <v>1.7455030357738368</v>
      </c>
      <c r="G160" s="146">
        <v>1.673022987483189</v>
      </c>
      <c r="I160" s="385"/>
      <c r="J160" s="537"/>
      <c r="K160" s="537"/>
      <c r="L160" s="537"/>
      <c r="M160" s="537"/>
    </row>
    <row r="161" spans="1:13" s="384" customFormat="1">
      <c r="A161" s="443" t="s">
        <v>292</v>
      </c>
      <c r="B161" s="480"/>
      <c r="C161" s="142"/>
      <c r="D161" s="162"/>
      <c r="E161" s="142"/>
      <c r="F161" s="162"/>
      <c r="G161" s="142"/>
      <c r="I161" s="385"/>
      <c r="J161" s="532"/>
      <c r="K161" s="532"/>
      <c r="L161" s="532"/>
      <c r="M161" s="532"/>
    </row>
    <row r="162" spans="1:13" s="384" customFormat="1">
      <c r="A162" s="442" t="s">
        <v>141</v>
      </c>
      <c r="B162" s="106" t="s">
        <v>45</v>
      </c>
      <c r="C162" s="142">
        <v>26751</v>
      </c>
      <c r="D162" s="162">
        <v>26104</v>
      </c>
      <c r="E162" s="142">
        <v>25368</v>
      </c>
      <c r="F162" s="162">
        <v>24693</v>
      </c>
      <c r="G162" s="142">
        <v>24246</v>
      </c>
      <c r="I162" s="385"/>
      <c r="J162" s="531"/>
      <c r="K162" s="531"/>
      <c r="L162" s="531"/>
      <c r="M162" s="531"/>
    </row>
    <row r="163" spans="1:13" s="384" customFormat="1">
      <c r="A163" s="446" t="s">
        <v>293</v>
      </c>
      <c r="B163" s="106" t="s">
        <v>45</v>
      </c>
      <c r="C163" s="142">
        <v>4562</v>
      </c>
      <c r="D163" s="487">
        <v>4505</v>
      </c>
      <c r="E163" s="142">
        <v>4627</v>
      </c>
      <c r="F163" s="485">
        <v>4530</v>
      </c>
      <c r="G163" s="142">
        <v>4561</v>
      </c>
      <c r="I163" s="385"/>
      <c r="J163" s="531"/>
      <c r="K163" s="531"/>
      <c r="L163" s="531"/>
      <c r="M163" s="531"/>
    </row>
    <row r="164" spans="1:13" s="384" customFormat="1">
      <c r="A164" s="446" t="s">
        <v>294</v>
      </c>
      <c r="B164" s="106" t="s">
        <v>45</v>
      </c>
      <c r="C164" s="150">
        <v>22189</v>
      </c>
      <c r="D164" s="488">
        <v>21599</v>
      </c>
      <c r="E164" s="150">
        <v>20741</v>
      </c>
      <c r="F164" s="486">
        <v>20163</v>
      </c>
      <c r="G164" s="150">
        <v>19685</v>
      </c>
      <c r="I164" s="385"/>
      <c r="J164" s="531"/>
      <c r="K164" s="531"/>
      <c r="L164" s="531"/>
      <c r="M164" s="531"/>
    </row>
    <row r="165" spans="1:13" s="384" customFormat="1">
      <c r="A165" s="442" t="s">
        <v>142</v>
      </c>
      <c r="B165" s="106" t="s">
        <v>45</v>
      </c>
      <c r="C165" s="151">
        <v>25600</v>
      </c>
      <c r="D165" s="489">
        <v>24701</v>
      </c>
      <c r="E165" s="151">
        <v>23826</v>
      </c>
      <c r="F165" s="484">
        <v>22998</v>
      </c>
      <c r="G165" s="151">
        <v>22250</v>
      </c>
      <c r="I165" s="385"/>
      <c r="J165" s="531"/>
      <c r="K165" s="531"/>
      <c r="L165" s="531"/>
      <c r="M165" s="531"/>
    </row>
    <row r="166" spans="1:13" s="384" customFormat="1">
      <c r="A166" s="442" t="s">
        <v>143</v>
      </c>
      <c r="B166" s="106" t="s">
        <v>45</v>
      </c>
      <c r="C166" s="151">
        <v>85205</v>
      </c>
      <c r="D166" s="449">
        <v>81319</v>
      </c>
      <c r="E166" s="151">
        <v>76563</v>
      </c>
      <c r="F166" s="449">
        <v>72616</v>
      </c>
      <c r="G166" s="151">
        <v>63705</v>
      </c>
      <c r="I166" s="385"/>
      <c r="J166" s="531"/>
      <c r="K166" s="531"/>
      <c r="L166" s="531"/>
      <c r="M166" s="531"/>
    </row>
    <row r="167" spans="1:13">
      <c r="A167" s="53" t="s">
        <v>295</v>
      </c>
      <c r="B167" s="448" t="s">
        <v>283</v>
      </c>
      <c r="C167" s="151">
        <v>14443.868618513647</v>
      </c>
      <c r="D167" s="449">
        <v>14303.321514682839</v>
      </c>
      <c r="E167" s="151">
        <v>13684.258400303552</v>
      </c>
      <c r="F167" s="449">
        <v>13683.859831219195</v>
      </c>
      <c r="G167" s="151">
        <v>13043.20884866129</v>
      </c>
      <c r="J167" s="537"/>
      <c r="K167" s="537"/>
      <c r="L167" s="537"/>
      <c r="M167" s="537"/>
    </row>
    <row r="168" spans="1:13" s="129" customFormat="1">
      <c r="A168" s="443" t="s">
        <v>301</v>
      </c>
      <c r="B168" s="448"/>
      <c r="C168" s="151"/>
      <c r="D168" s="449"/>
      <c r="E168" s="151"/>
      <c r="F168" s="449"/>
      <c r="G168" s="151"/>
      <c r="I168" s="130"/>
      <c r="J168" s="533"/>
      <c r="K168" s="533"/>
      <c r="L168" s="533"/>
      <c r="M168" s="533"/>
    </row>
    <row r="169" spans="1:13">
      <c r="A169" s="53" t="s">
        <v>297</v>
      </c>
      <c r="B169" s="448" t="s">
        <v>45</v>
      </c>
      <c r="C169" s="151">
        <v>3662</v>
      </c>
      <c r="D169" s="449">
        <v>3602</v>
      </c>
      <c r="E169" s="151">
        <v>3526</v>
      </c>
      <c r="F169" s="449">
        <v>3498</v>
      </c>
      <c r="G169" s="151">
        <v>3453</v>
      </c>
    </row>
    <row r="170" spans="1:13">
      <c r="A170" s="53" t="s">
        <v>298</v>
      </c>
      <c r="B170" s="448" t="s">
        <v>45</v>
      </c>
      <c r="C170" s="151">
        <v>33505.502457673407</v>
      </c>
      <c r="D170" s="449">
        <v>33535.787617712376</v>
      </c>
      <c r="E170" s="151">
        <v>33520.212422007942</v>
      </c>
      <c r="F170" s="449">
        <v>33991.77444253859</v>
      </c>
      <c r="G170" s="151">
        <v>33701.427743990731</v>
      </c>
      <c r="I170" s="86"/>
    </row>
    <row r="171" spans="1:13" s="129" customFormat="1">
      <c r="A171" s="53" t="s">
        <v>299</v>
      </c>
      <c r="B171" s="448" t="s">
        <v>283</v>
      </c>
      <c r="C171" s="151">
        <v>6791.9738918913126</v>
      </c>
      <c r="D171" s="449">
        <v>6579.2382203926618</v>
      </c>
      <c r="E171" s="151">
        <v>6490.7548964510825</v>
      </c>
      <c r="F171" s="449">
        <v>6431.6218311689836</v>
      </c>
      <c r="G171" s="151">
        <v>6845.3726604840822</v>
      </c>
      <c r="I171" s="130"/>
      <c r="J171" s="537"/>
      <c r="K171" s="537"/>
      <c r="L171" s="537"/>
      <c r="M171" s="537"/>
    </row>
    <row r="172" spans="1:13" s="384" customFormat="1">
      <c r="A172" s="447" t="s">
        <v>300</v>
      </c>
      <c r="B172" s="483" t="s">
        <v>283</v>
      </c>
      <c r="C172" s="490">
        <v>104427.15000264673</v>
      </c>
      <c r="D172" s="449">
        <v>102386.63871928937</v>
      </c>
      <c r="E172" s="151">
        <v>97073.097424731241</v>
      </c>
      <c r="F172" s="449">
        <v>96076.151967483747</v>
      </c>
      <c r="G172" s="490">
        <v>90284.816059248988</v>
      </c>
      <c r="I172" s="385"/>
      <c r="J172" s="537"/>
      <c r="K172" s="537"/>
      <c r="L172" s="537"/>
      <c r="M172" s="537"/>
    </row>
    <row r="173" spans="1:13" s="132" customFormat="1" hidden="1">
      <c r="A173" s="36"/>
      <c r="B173" s="35"/>
      <c r="C173" s="35"/>
      <c r="D173" s="35"/>
      <c r="E173" s="35"/>
      <c r="F173" s="35"/>
      <c r="G173" s="35"/>
      <c r="I173" s="133"/>
      <c r="J173" s="534"/>
      <c r="K173" s="534"/>
      <c r="L173" s="534"/>
      <c r="M173" s="534"/>
    </row>
    <row r="174" spans="1:13" s="2" customFormat="1" ht="25.5" customHeight="1">
      <c r="A174" s="596"/>
      <c r="B174" s="596"/>
      <c r="C174" s="596"/>
      <c r="D174" s="596"/>
      <c r="E174" s="596"/>
      <c r="F174" s="596"/>
      <c r="G174" s="596"/>
      <c r="J174" s="513"/>
      <c r="K174" s="513"/>
      <c r="L174" s="513"/>
      <c r="M174" s="513"/>
    </row>
  </sheetData>
  <mergeCells count="1">
    <mergeCell ref="A174:G174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Pulkit Garg</cp:lastModifiedBy>
  <cp:lastPrinted>2021-11-02T06:31:24Z</cp:lastPrinted>
  <dcterms:created xsi:type="dcterms:W3CDTF">2005-10-14T06:27:59Z</dcterms:created>
  <dcterms:modified xsi:type="dcterms:W3CDTF">2021-11-02T06:38:01Z</dcterms:modified>
</cp:coreProperties>
</file>