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0265434\AppData\Local\Microsoft\Windows\INetCache\Content.Outlook\26S9JIJF\"/>
    </mc:Choice>
  </mc:AlternateContent>
  <bookViews>
    <workbookView xWindow="0" yWindow="300" windowWidth="15360" windowHeight="6495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file-3'!$A$1:$H$87</definedName>
    <definedName name="_xlnm.Print_Area" localSheetId="4">'Trends file-4'!$A$1:$H$275</definedName>
    <definedName name="_xlnm.Print_Area" localSheetId="5">'Trends file-5-SCH'!$A$1:$H$176</definedName>
    <definedName name="_xlnm.Print_Area" localSheetId="6">'Trends file-6-Ops'!$A$1:$H$177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62913"/>
</workbook>
</file>

<file path=xl/calcChain.xml><?xml version="1.0" encoding="utf-8"?>
<calcChain xmlns="http://schemas.openxmlformats.org/spreadsheetml/2006/main">
  <c r="I84" i="11" l="1"/>
  <c r="I81" i="11"/>
  <c r="I79" i="11"/>
  <c r="I69" i="11"/>
  <c r="I68" i="11"/>
  <c r="I67" i="11"/>
  <c r="I65" i="11"/>
  <c r="I61" i="11"/>
  <c r="I60" i="11"/>
  <c r="I59" i="11"/>
  <c r="I57" i="11"/>
  <c r="I49" i="11"/>
  <c r="I48" i="11"/>
  <c r="I47" i="11"/>
  <c r="I41" i="11"/>
  <c r="I40" i="11"/>
  <c r="I39" i="11"/>
  <c r="I37" i="11"/>
  <c r="I35" i="11"/>
  <c r="I34" i="11"/>
  <c r="I32" i="11"/>
  <c r="I30" i="11"/>
  <c r="I29" i="11"/>
  <c r="I28" i="11"/>
  <c r="I25" i="11"/>
  <c r="I23" i="11"/>
  <c r="I16" i="11"/>
  <c r="I13" i="11"/>
  <c r="I12" i="11"/>
  <c r="G6" i="11" l="1"/>
  <c r="G154" i="3" l="1"/>
  <c r="A5" i="7" l="1"/>
  <c r="F1" i="6"/>
  <c r="G90" i="4" l="1"/>
  <c r="G73" i="3"/>
  <c r="G114" i="3"/>
  <c r="G87" i="3"/>
  <c r="G99" i="3"/>
  <c r="G4" i="3"/>
  <c r="G52" i="3"/>
  <c r="G31" i="3"/>
  <c r="G126" i="3"/>
  <c r="G129" i="4" l="1"/>
  <c r="G8" i="4"/>
  <c r="G20" i="4" s="1"/>
  <c r="G28" i="4" s="1"/>
  <c r="G42" i="4" s="1"/>
  <c r="G54" i="4" s="1"/>
  <c r="G108" i="4"/>
  <c r="G148" i="4" l="1"/>
  <c r="F10" i="4" l="1"/>
  <c r="F5" i="6" s="1"/>
  <c r="F84" i="6" s="1"/>
  <c r="F103" i="6" s="1"/>
  <c r="F111" i="6" s="1"/>
  <c r="F117" i="6" s="1"/>
  <c r="F126" i="6" s="1"/>
  <c r="F8" i="10"/>
  <c r="F8" i="11"/>
  <c r="F6" i="3"/>
  <c r="F68" i="7"/>
  <c r="G10" i="4"/>
  <c r="G5" i="6" s="1"/>
  <c r="G84" i="6" s="1"/>
  <c r="G103" i="6" s="1"/>
  <c r="G111" i="6" s="1"/>
  <c r="G117" i="6" s="1"/>
  <c r="G126" i="6" s="1"/>
  <c r="G8" i="10"/>
  <c r="G8" i="11"/>
  <c r="G6" i="3"/>
  <c r="G68" i="7"/>
  <c r="C10" i="4"/>
  <c r="C5" i="6" s="1"/>
  <c r="C84" i="6" s="1"/>
  <c r="C103" i="6" s="1"/>
  <c r="C111" i="6" s="1"/>
  <c r="C117" i="6" s="1"/>
  <c r="C126" i="6" s="1"/>
  <c r="C8" i="11"/>
  <c r="C8" i="10"/>
  <c r="C6" i="3"/>
  <c r="C68" i="7"/>
  <c r="D8" i="10"/>
  <c r="D8" i="11"/>
  <c r="D6" i="3"/>
  <c r="D10" i="4"/>
  <c r="D5" i="6" s="1"/>
  <c r="D84" i="6" s="1"/>
  <c r="D103" i="6" s="1"/>
  <c r="D111" i="6" s="1"/>
  <c r="D117" i="6" s="1"/>
  <c r="D126" i="6" s="1"/>
  <c r="D68" i="7"/>
  <c r="F131" i="4" l="1"/>
  <c r="F248" i="3"/>
  <c r="F89" i="3"/>
  <c r="F150" i="4"/>
  <c r="F176" i="3"/>
  <c r="F110" i="4"/>
  <c r="F156" i="3"/>
  <c r="F22" i="4"/>
  <c r="F54" i="3"/>
  <c r="F56" i="4"/>
  <c r="F66" i="4"/>
  <c r="F116" i="3"/>
  <c r="F170" i="4"/>
  <c r="F128" i="3"/>
  <c r="F212" i="3"/>
  <c r="F33" i="3"/>
  <c r="F92" i="4"/>
  <c r="F30" i="4"/>
  <c r="F75" i="3"/>
  <c r="F101" i="3"/>
  <c r="F44" i="4"/>
  <c r="C92" i="4"/>
  <c r="C56" i="4"/>
  <c r="C30" i="4"/>
  <c r="C54" i="3"/>
  <c r="C212" i="3"/>
  <c r="C110" i="4"/>
  <c r="C248" i="3"/>
  <c r="C150" i="4"/>
  <c r="C22" i="4"/>
  <c r="C156" i="3"/>
  <c r="C176" i="3"/>
  <c r="C170" i="4"/>
  <c r="C131" i="4"/>
  <c r="C89" i="3"/>
  <c r="C33" i="3"/>
  <c r="C101" i="3"/>
  <c r="C66" i="4"/>
  <c r="C128" i="3"/>
  <c r="C44" i="4"/>
  <c r="C116" i="3"/>
  <c r="C75" i="3"/>
  <c r="D56" i="4"/>
  <c r="D212" i="3"/>
  <c r="D30" i="4"/>
  <c r="D22" i="4"/>
  <c r="D54" i="3"/>
  <c r="D101" i="3"/>
  <c r="D128" i="3"/>
  <c r="D131" i="4"/>
  <c r="D170" i="4"/>
  <c r="D66" i="4"/>
  <c r="D110" i="4"/>
  <c r="D44" i="4"/>
  <c r="D75" i="3"/>
  <c r="D89" i="3"/>
  <c r="D176" i="3"/>
  <c r="D156" i="3"/>
  <c r="D33" i="3"/>
  <c r="D92" i="4"/>
  <c r="D116" i="3"/>
  <c r="D248" i="3"/>
  <c r="D150" i="4"/>
  <c r="G212" i="3"/>
  <c r="G131" i="4"/>
  <c r="G116" i="3"/>
  <c r="G92" i="4"/>
  <c r="G128" i="3"/>
  <c r="G54" i="3"/>
  <c r="G33" i="3"/>
  <c r="G89" i="3"/>
  <c r="G44" i="4"/>
  <c r="G156" i="3"/>
  <c r="G66" i="4"/>
  <c r="G150" i="4"/>
  <c r="G22" i="4"/>
  <c r="G110" i="4"/>
  <c r="G101" i="3"/>
  <c r="G248" i="3"/>
  <c r="G56" i="4"/>
  <c r="G75" i="3"/>
  <c r="G30" i="4"/>
  <c r="G170" i="4"/>
  <c r="G176" i="3"/>
  <c r="E10" i="4"/>
  <c r="E5" i="6" s="1"/>
  <c r="E84" i="6" s="1"/>
  <c r="E103" i="6" s="1"/>
  <c r="E111" i="6" s="1"/>
  <c r="E117" i="6" s="1"/>
  <c r="E126" i="6" s="1"/>
  <c r="E8" i="11"/>
  <c r="E6" i="3"/>
  <c r="E8" i="10"/>
  <c r="E68" i="7"/>
  <c r="E212" i="3" l="1"/>
  <c r="E56" i="4"/>
  <c r="E66" i="4"/>
  <c r="E176" i="3"/>
  <c r="E110" i="4"/>
  <c r="E248" i="3"/>
  <c r="E128" i="3"/>
  <c r="E116" i="3"/>
  <c r="E44" i="4"/>
  <c r="E131" i="4"/>
  <c r="E33" i="3"/>
  <c r="E75" i="3"/>
  <c r="E170" i="4"/>
  <c r="E156" i="3"/>
  <c r="E22" i="4"/>
  <c r="E54" i="3"/>
  <c r="E92" i="4"/>
  <c r="E150" i="4"/>
  <c r="E89" i="3"/>
  <c r="E30" i="4"/>
  <c r="E101" i="3"/>
  <c r="I52" i="11" l="1"/>
  <c r="I43" i="11" l="1"/>
  <c r="I85" i="11"/>
  <c r="I19" i="11"/>
  <c r="I26" i="11"/>
  <c r="I46" i="11"/>
  <c r="I56" i="11"/>
  <c r="I70" i="11"/>
  <c r="I77" i="11"/>
  <c r="I24" i="11"/>
  <c r="I15" i="11"/>
  <c r="I17" i="11"/>
  <c r="I44" i="11"/>
  <c r="I45" i="11"/>
  <c r="I76" i="11"/>
  <c r="I86" i="11"/>
  <c r="I14" i="11"/>
  <c r="I55" i="11"/>
  <c r="I66" i="11"/>
  <c r="I75" i="11"/>
  <c r="I11" i="11"/>
  <c r="I22" i="11"/>
  <c r="I36" i="11"/>
  <c r="I42" i="11"/>
  <c r="I54" i="11"/>
  <c r="I64" i="11"/>
  <c r="I74" i="11"/>
  <c r="I83" i="11"/>
  <c r="I51" i="11"/>
  <c r="I53" i="11"/>
  <c r="I63" i="11"/>
  <c r="I73" i="11"/>
  <c r="I21" i="11"/>
  <c r="I33" i="11"/>
  <c r="I50" i="11"/>
  <c r="I62" i="11"/>
  <c r="I72" i="11"/>
  <c r="I18" i="11"/>
  <c r="I20" i="11"/>
  <c r="I27" i="11"/>
  <c r="I31" i="11"/>
  <c r="I71" i="11"/>
  <c r="I78" i="11"/>
  <c r="I80" i="11" l="1"/>
  <c r="I82" i="11"/>
  <c r="I58" i="11"/>
  <c r="I38" i="11" l="1"/>
</calcChain>
</file>

<file path=xl/sharedStrings.xml><?xml version="1.0" encoding="utf-8"?>
<sst xmlns="http://schemas.openxmlformats.org/spreadsheetml/2006/main" count="680" uniqueCount="345">
  <si>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</si>
  <si>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</si>
  <si>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</si>
  <si>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</si>
  <si>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</si>
  <si>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</si>
  <si>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</si>
  <si>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</si>
  <si>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</si>
  <si>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</si>
  <si>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</si>
  <si>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</si>
  <si>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</si>
  <si>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</si>
  <si>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</si>
  <si>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</si>
  <si>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</si>
  <si>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</si>
  <si>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</si>
  <si>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</si>
  <si>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</si>
  <si>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</si>
  <si>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</si>
  <si>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</si>
  <si>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</si>
  <si>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</si>
  <si>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</si>
  <si>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</si>
  <si>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</si>
  <si>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</si>
  <si>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</si>
  <si>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</si>
  <si>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</si>
  <si>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</si>
  <si>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</si>
  <si>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</si>
  <si>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</si>
  <si>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</si>
  <si>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</si>
  <si>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</si>
  <si>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</si>
  <si>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</si>
  <si>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</si>
  <si>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</si>
  <si>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</si>
  <si>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</si>
  <si>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</si>
  <si>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</si>
  <si>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</si>
  <si>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</si>
  <si>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</si>
  <si>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</si>
  <si>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</si>
  <si>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</si>
  <si>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</si>
  <si>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</si>
  <si>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</si>
  <si>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</si>
  <si>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</si>
  <si>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</si>
  <si>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</si>
  <si>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</si>
  <si>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</si>
  <si>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</si>
  <si>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</si>
  <si>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</si>
  <si>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</si>
  <si>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</si>
  <si>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</si>
  <si>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</si>
  <si>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</si>
  <si>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</si>
  <si>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</si>
  <si>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</si>
  <si>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</si>
  <si>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</si>
  <si>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</si>
  <si>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</si>
  <si>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</si>
  <si>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</si>
  <si>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</si>
  <si>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</si>
  <si>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</si>
  <si>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</si>
  <si>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</si>
  <si>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</si>
  <si>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Total MBs on the network</t>
  </si>
  <si>
    <t>Mn</t>
  </si>
  <si>
    <t>min</t>
  </si>
  <si>
    <t>Mn MBs</t>
  </si>
  <si>
    <t>MBs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</si>
  <si>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</si>
  <si>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</si>
  <si>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</si>
  <si>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</si>
  <si>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</si>
  <si>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</si>
  <si>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</si>
  <si>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</si>
  <si>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</si>
  <si>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</si>
  <si>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</si>
  <si>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</si>
  <si>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</si>
  <si>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</si>
  <si>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</si>
  <si>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</si>
  <si>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</si>
  <si>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</si>
  <si>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</si>
  <si>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</si>
  <si>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</si>
  <si>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</si>
  <si>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</si>
  <si>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</si>
  <si>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</si>
  <si>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</si>
  <si>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income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</si>
  <si>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</si>
  <si>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</si>
  <si>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</si>
  <si>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</si>
  <si>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</si>
  <si>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</si>
  <si>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</si>
  <si>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</si>
  <si>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</si>
  <si>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</si>
  <si>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</si>
  <si>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</si>
  <si>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</si>
  <si>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</si>
  <si>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</si>
  <si>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</si>
  <si>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</si>
  <si>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</si>
  <si>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</si>
  <si>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</si>
  <si>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</si>
  <si>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</si>
  <si>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</si>
  <si>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</si>
  <si>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</si>
  <si>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</si>
  <si>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</si>
  <si>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</si>
  <si>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</si>
  <si>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</si>
  <si>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</si>
  <si>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</si>
  <si>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</si>
  <si>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</si>
  <si>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</si>
  <si>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</si>
  <si>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</si>
  <si>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</si>
  <si>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</si>
  <si>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</si>
  <si>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</si>
  <si>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</si>
  <si>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</si>
  <si>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</si>
  <si>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</si>
  <si>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</si>
  <si>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</si>
  <si>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</si>
  <si>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</si>
  <si>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</si>
  <si>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</si>
  <si>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</si>
  <si>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</si>
  <si>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</si>
  <si>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</si>
  <si>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</si>
  <si>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</si>
  <si>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</si>
  <si>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</si>
  <si>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</si>
  <si>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</si>
  <si>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</si>
  <si>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</si>
  <si>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</si>
  <si>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</si>
  <si>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</si>
  <si>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</si>
  <si>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</si>
  <si>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</si>
  <si>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</si>
  <si>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</si>
  <si>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</si>
  <si>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</si>
  <si>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</si>
  <si>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</si>
  <si>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</si>
  <si>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</si>
  <si>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</si>
  <si>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</si>
  <si>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</si>
  <si>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</si>
  <si>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</si>
  <si>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</si>
  <si>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</si>
  <si>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</si>
  <si>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</si>
  <si>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</si>
  <si>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</si>
  <si>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</si>
  <si>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</si>
  <si>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</si>
  <si>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</si>
  <si>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</si>
  <si>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</si>
  <si>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</si>
  <si>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</si>
  <si>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</si>
  <si>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</si>
  <si>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</si>
  <si>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</si>
  <si>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</si>
  <si>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</si>
  <si>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</si>
  <si>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</si>
  <si>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</si>
  <si>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</si>
  <si>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</si>
  <si>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</si>
  <si>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</si>
  <si>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</si>
  <si>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</si>
  <si>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</si>
  <si>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</si>
  <si>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</si>
  <si>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</si>
  <si>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</si>
  <si>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</si>
  <si>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</si>
  <si>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</si>
  <si>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</si>
  <si>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</si>
  <si>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</si>
  <si>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</si>
  <si>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</si>
  <si>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</si>
  <si>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</si>
  <si>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</si>
  <si>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</si>
  <si>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</si>
  <si>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</si>
  <si>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</si>
  <si>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</si>
  <si>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</si>
  <si>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</si>
  <si>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</si>
  <si>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Exceptional Items (net of tax)</t>
  </si>
  <si>
    <t>Profit after tax (after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</si>
  <si>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</si>
  <si>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</si>
  <si>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</si>
  <si>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</si>
  <si>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</si>
  <si>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</si>
  <si>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</si>
  <si>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</si>
  <si>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</si>
  <si>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</si>
  <si>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</si>
  <si>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</si>
  <si>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</si>
  <si>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</si>
  <si>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</si>
  <si>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</si>
  <si>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</si>
  <si>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</si>
  <si>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</si>
  <si>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</si>
  <si>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</si>
  <si>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</si>
  <si>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</si>
  <si>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</si>
  <si>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</si>
  <si>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</si>
  <si>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</si>
  <si>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</si>
  <si>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</si>
  <si>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</si>
  <si>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</si>
  <si>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</si>
  <si>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</si>
  <si>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</si>
  <si>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</si>
  <si>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</si>
  <si>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</si>
  <si>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</si>
  <si>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</si>
  <si>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</si>
  <si>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</si>
  <si>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</si>
  <si>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</si>
  <si>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</si>
  <si>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</si>
  <si>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</si>
  <si>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</si>
  <si>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</si>
  <si>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</si>
  <si>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</si>
  <si>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 xml:space="preserve">     Interest income</t>
  </si>
  <si>
    <t xml:space="preserve">     Net fair value gain on financial instruments</t>
  </si>
  <si>
    <t>Tax related Exceptional items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</si>
  <si>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</si>
  <si>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</si>
  <si>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</si>
  <si>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</si>
  <si>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</si>
  <si>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</si>
  <si>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</si>
  <si>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</si>
  <si>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</si>
  <si>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</si>
  <si>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</si>
  <si>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</si>
  <si>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</si>
  <si>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</si>
  <si>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</si>
  <si>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</si>
  <si>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</si>
  <si>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</si>
  <si>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</si>
  <si>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</si>
  <si>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</si>
  <si>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>Average Revenue Per User (ARPU) - Recasted for IUC</t>
  </si>
  <si>
    <t>Revenue per site per month - Recasted for IUC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</si>
  <si>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</si>
  <si>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</si>
  <si>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</si>
  <si>
    <t xml:space="preserve">     Loan given to subsidiaries</t>
  </si>
  <si>
    <t xml:space="preserve">     Net proceeds from  issue of shares</t>
  </si>
  <si>
    <t>Note: Above nos have been re-instated to 31st Mar'22 closing constant currency except Capex, OFCF &amp; Cumulative Investments. Accordingly previous quarter nos. have been re-instated for like to like comparisons.</t>
  </si>
  <si>
    <r>
      <t>Postpaid Base</t>
    </r>
    <r>
      <rPr>
        <i/>
        <sz val="8"/>
        <rFont val="Arial"/>
        <family val="2"/>
      </rPr>
      <t xml:space="preserve"> (reported as part of Mobile Services India segment)</t>
    </r>
  </si>
  <si>
    <r>
      <t>Postpaid Base</t>
    </r>
    <r>
      <rPr>
        <i/>
        <sz val="8"/>
        <rFont val="Arial"/>
        <family val="2"/>
      </rPr>
      <t xml:space="preserve"> (including IoT / M2M connections reported part of Airtel Business segment)</t>
    </r>
  </si>
  <si>
    <t>Return on Capital employed (Annualised)%</t>
  </si>
  <si>
    <r>
      <t xml:space="preserve">Homes Services* - </t>
    </r>
    <r>
      <rPr>
        <sz val="8"/>
        <rFont val="Arial"/>
        <family val="2"/>
      </rPr>
      <t>Comprises of operations of Homes Services.</t>
    </r>
  </si>
  <si>
    <t>Airtel Business*</t>
  </si>
  <si>
    <r>
      <t xml:space="preserve">Mobile Services India* - </t>
    </r>
    <r>
      <rPr>
        <sz val="8"/>
        <rFont val="Arial"/>
        <family val="2"/>
      </rPr>
      <t>Comprises of consolidated operations of Mobile Services India</t>
    </r>
  </si>
  <si>
    <t>Digital TV Customers</t>
  </si>
  <si>
    <t>* Pursuant to merger of Telesonic Networks Limited with Bharti Airtel Limited, segment financials for prior periods have been restated for like to like comparison.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</si>
</sst>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  <numFmt numFmtId="199" formatCode="_(* #,##0.0_);_(* \(#,##0.0\);_(* &quot;-&quot;??_);_(@_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5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9" fontId="15" fillId="0" borderId="62" xfId="9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9" fontId="15" fillId="0" borderId="33" xfId="90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43" fontId="15" fillId="0" borderId="0" xfId="53" applyFont="1"/>
    <xf numFmtId="43" fontId="3" fillId="0" borderId="0" xfId="53" applyFont="1"/>
    <xf numFmtId="43" fontId="63" fillId="0" borderId="0" xfId="53" applyFont="1"/>
    <xf numFmtId="43" fontId="64" fillId="0" borderId="0" xfId="53" applyFont="1"/>
    <xf numFmtId="43" fontId="16" fillId="5" borderId="0" xfId="53" applyFont="1" applyFill="1" applyBorder="1"/>
    <xf numFmtId="43" fontId="17" fillId="5" borderId="0" xfId="53" applyFont="1" applyFill="1" applyBorder="1"/>
    <xf numFmtId="43" fontId="0" fillId="0" borderId="0" xfId="53" applyFont="1"/>
    <xf numFmtId="43" fontId="0" fillId="0" borderId="0" xfId="53" applyFont="1" applyAlignment="1">
      <alignment wrapText="1"/>
    </xf>
    <xf numFmtId="43" fontId="17" fillId="5" borderId="0" xfId="53" applyFont="1" applyFill="1" applyBorder="1" applyAlignment="1">
      <alignment horizontal="right"/>
    </xf>
    <xf numFmtId="43" fontId="16" fillId="5" borderId="0" xfId="53" applyFont="1" applyFill="1" applyBorder="1" applyAlignment="1">
      <alignment vertical="center"/>
    </xf>
    <xf numFmtId="43" fontId="16" fillId="5" borderId="0" xfId="53" applyFont="1" applyFill="1" applyBorder="1" applyAlignment="1">
      <alignment horizontal="center" vertical="center"/>
    </xf>
    <xf numFmtId="43" fontId="3" fillId="5" borderId="0" xfId="53" applyFont="1" applyFill="1" applyBorder="1"/>
    <xf numFmtId="43" fontId="3" fillId="0" borderId="0" xfId="53" applyFont="1" applyFill="1" applyBorder="1"/>
    <xf numFmtId="43" fontId="16" fillId="5" borderId="0" xfId="53" applyFont="1" applyFill="1" applyBorder="1" applyAlignment="1">
      <alignment wrapText="1"/>
    </xf>
    <xf numFmtId="172" fontId="16" fillId="5" borderId="0" xfId="53" applyNumberFormat="1" applyFont="1" applyFill="1" applyBorder="1"/>
    <xf numFmtId="172" fontId="15" fillId="5" borderId="0" xfId="53" applyNumberFormat="1" applyFont="1" applyFill="1" applyBorder="1"/>
    <xf numFmtId="172" fontId="16" fillId="5" borderId="0" xfId="53" applyNumberFormat="1" applyFont="1" applyFill="1" applyBorder="1" applyAlignment="1">
      <alignment vertical="center"/>
    </xf>
    <xf numFmtId="172" fontId="16" fillId="5" borderId="0" xfId="53" applyNumberFormat="1" applyFont="1" applyFill="1" applyBorder="1" applyAlignment="1">
      <alignment horizontal="center" vertical="center"/>
    </xf>
    <xf numFmtId="172" fontId="16" fillId="5" borderId="0" xfId="53" applyNumberFormat="1" applyFont="1" applyFill="1" applyBorder="1" applyAlignment="1">
      <alignment wrapText="1"/>
    </xf>
    <xf numFmtId="172" fontId="16" fillId="0" borderId="0" xfId="53" applyNumberFormat="1" applyFont="1" applyFill="1" applyBorder="1"/>
    <xf numFmtId="172" fontId="16" fillId="9" borderId="0" xfId="53" applyNumberFormat="1" applyFont="1" applyFill="1" applyBorder="1" applyAlignment="1">
      <alignment horizontal="center" vertical="center"/>
    </xf>
    <xf numFmtId="172" fontId="16" fillId="9" borderId="0" xfId="53" applyNumberFormat="1" applyFont="1" applyFill="1" applyBorder="1"/>
    <xf numFmtId="43" fontId="0" fillId="0" borderId="0" xfId="53" applyFont="1" applyFill="1"/>
    <xf numFmtId="43" fontId="2" fillId="0" borderId="0" xfId="53" applyFont="1" applyFill="1"/>
    <xf numFmtId="43" fontId="58" fillId="0" borderId="0" xfId="53" applyFont="1" applyFill="1"/>
    <xf numFmtId="43" fontId="59" fillId="0" borderId="0" xfId="53" applyFont="1" applyFill="1"/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172" fontId="0" fillId="0" borderId="0" xfId="53" applyNumberFormat="1" applyFont="1" applyFill="1"/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43" fontId="68" fillId="0" borderId="0" xfId="53" applyFont="1"/>
    <xf numFmtId="172" fontId="3" fillId="0" borderId="0" xfId="53" applyNumberFormat="1" applyFont="1"/>
    <xf numFmtId="174" fontId="0" fillId="0" borderId="0" xfId="53" applyNumberFormat="1" applyFont="1" applyFill="1"/>
    <xf numFmtId="199" fontId="16" fillId="5" borderId="0" xfId="53" applyNumberFormat="1" applyFont="1" applyFill="1" applyBorder="1" applyAlignment="1">
      <alignment horizontal="center" vertical="center"/>
    </xf>
    <xf numFmtId="37" fontId="65" fillId="5" borderId="0" xfId="0" applyNumberFormat="1" applyFont="1" applyFill="1" applyBorder="1" applyAlignment="1">
      <alignment horizontal="left" vertical="center" wrapText="1"/>
    </xf>
    <xf numFmtId="199" fontId="3" fillId="0" borderId="0" xfId="53" applyNumberFormat="1" applyFont="1"/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15" fillId="0" borderId="0" xfId="77" applyNumberFormat="1" applyFont="1" applyAlignment="1">
      <alignment vertical="center"/>
    </xf>
    <xf numFmtId="43" fontId="3" fillId="0" borderId="0" xfId="53" applyFont="1" applyAlignment="1">
      <alignment vertical="center"/>
    </xf>
    <xf numFmtId="43" fontId="15" fillId="0" borderId="0" xfId="53" applyFont="1" applyAlignment="1">
      <alignment vertical="center"/>
    </xf>
    <xf numFmtId="43" fontId="15" fillId="0" borderId="0" xfId="53" applyNumberFormat="1" applyFont="1"/>
    <xf numFmtId="172" fontId="63" fillId="0" borderId="0" xfId="53" applyNumberFormat="1" applyFont="1"/>
    <xf numFmtId="37" fontId="3" fillId="10" borderId="39" xfId="126" applyNumberFormat="1" applyFont="1" applyFill="1" applyBorder="1" applyAlignment="1">
      <alignment horizontal="center" vertical="center"/>
    </xf>
    <xf numFmtId="174" fontId="16" fillId="5" borderId="0" xfId="90" applyNumberFormat="1" applyFont="1" applyFill="1" applyBorder="1"/>
    <xf numFmtId="43" fontId="3" fillId="5" borderId="11" xfId="128" applyFont="1" applyFill="1" applyBorder="1" applyAlignment="1">
      <alignment horizontal="center" vertical="top" wrapText="1"/>
    </xf>
    <xf numFmtId="37" fontId="3" fillId="8" borderId="39" xfId="0" applyNumberFormat="1" applyFont="1" applyFill="1" applyBorder="1" applyAlignment="1">
      <alignment horizontal="center" vertical="top"/>
    </xf>
    <xf numFmtId="37" fontId="3" fillId="0" borderId="39" xfId="0" applyNumberFormat="1" applyFont="1" applyFill="1" applyBorder="1" applyAlignment="1">
      <alignment horizontal="center" vertical="top"/>
    </xf>
    <xf numFmtId="43" fontId="15" fillId="0" borderId="11" xfId="0" applyNumberFormat="1" applyFont="1" applyFill="1" applyBorder="1" applyAlignment="1">
      <alignment horizontal="center" vertical="top"/>
    </xf>
    <xf numFmtId="37" fontId="15" fillId="8" borderId="39" xfId="0" applyNumberFormat="1" applyFont="1" applyFill="1" applyBorder="1" applyAlignment="1">
      <alignment horizontal="center" vertical="top"/>
    </xf>
    <xf numFmtId="37" fontId="15" fillId="0" borderId="39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74" fontId="3" fillId="8" borderId="39" xfId="90" applyNumberFormat="1" applyFont="1" applyFill="1" applyBorder="1" applyAlignment="1">
      <alignment horizontal="center" vertical="top"/>
    </xf>
    <xf numFmtId="174" fontId="3" fillId="0" borderId="39" xfId="90" applyNumberFormat="1" applyFont="1" applyFill="1" applyBorder="1" applyAlignment="1">
      <alignment horizontal="center" vertical="top"/>
    </xf>
    <xf numFmtId="174" fontId="3" fillId="8" borderId="39" xfId="0" applyNumberFormat="1" applyFont="1" applyFill="1" applyBorder="1" applyAlignment="1">
      <alignment horizontal="center" vertical="top"/>
    </xf>
    <xf numFmtId="174" fontId="3" fillId="0" borderId="39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1" fontId="3" fillId="8" borderId="39" xfId="0" applyNumberFormat="1" applyFont="1" applyFill="1" applyBorder="1" applyAlignment="1">
      <alignment horizontal="center" vertical="top"/>
    </xf>
    <xf numFmtId="1" fontId="3" fillId="0" borderId="39" xfId="0" applyNumberFormat="1" applyFont="1" applyFill="1" applyBorder="1" applyAlignment="1">
      <alignment horizontal="center" vertical="top"/>
    </xf>
    <xf numFmtId="173" fontId="3" fillId="8" borderId="39" xfId="0" applyNumberFormat="1" applyFont="1" applyFill="1" applyBorder="1" applyAlignment="1">
      <alignment horizontal="center" vertical="top"/>
    </xf>
    <xf numFmtId="173" fontId="3" fillId="0" borderId="39" xfId="0" applyNumberFormat="1" applyFont="1" applyFill="1" applyBorder="1" applyAlignment="1">
      <alignment horizontal="center" vertical="top"/>
    </xf>
    <xf numFmtId="39" fontId="3" fillId="8" borderId="39" xfId="0" applyNumberFormat="1" applyFont="1" applyFill="1" applyBorder="1" applyAlignment="1">
      <alignment horizontal="center" vertical="top"/>
    </xf>
    <xf numFmtId="39" fontId="3" fillId="0" borderId="39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37" fontId="17" fillId="8" borderId="39" xfId="0" applyNumberFormat="1" applyFont="1" applyFill="1" applyBorder="1" applyAlignment="1">
      <alignment horizontal="center" vertical="top"/>
    </xf>
    <xf numFmtId="37" fontId="17" fillId="0" borderId="39" xfId="0" applyNumberFormat="1" applyFont="1" applyFill="1" applyBorder="1" applyAlignment="1">
      <alignment horizontal="center" vertical="top"/>
    </xf>
    <xf numFmtId="174" fontId="17" fillId="8" borderId="39" xfId="90" applyNumberFormat="1" applyFont="1" applyFill="1" applyBorder="1" applyAlignment="1">
      <alignment horizontal="center" vertical="top"/>
    </xf>
    <xf numFmtId="174" fontId="17" fillId="0" borderId="39" xfId="90" applyNumberFormat="1" applyFont="1" applyFill="1" applyBorder="1" applyAlignment="1">
      <alignment horizontal="center" vertical="top"/>
    </xf>
    <xf numFmtId="2" fontId="3" fillId="8" borderId="39" xfId="53" applyNumberFormat="1" applyFont="1" applyFill="1" applyBorder="1" applyAlignment="1">
      <alignment horizontal="center" vertical="top"/>
    </xf>
    <xf numFmtId="2" fontId="3" fillId="0" borderId="39" xfId="53" applyNumberFormat="1" applyFont="1" applyFill="1" applyBorder="1" applyAlignment="1">
      <alignment horizontal="center" vertical="top"/>
    </xf>
    <xf numFmtId="37" fontId="3" fillId="8" borderId="39" xfId="53" applyNumberFormat="1" applyFont="1" applyFill="1" applyBorder="1" applyAlignment="1">
      <alignment horizontal="center" vertical="top"/>
    </xf>
    <xf numFmtId="37" fontId="3" fillId="0" borderId="39" xfId="53" applyNumberFormat="1" applyFont="1" applyFill="1" applyBorder="1" applyAlignment="1">
      <alignment horizontal="center" vertical="top"/>
    </xf>
    <xf numFmtId="37" fontId="17" fillId="8" borderId="39" xfId="53" applyNumberFormat="1" applyFont="1" applyFill="1" applyBorder="1" applyAlignment="1">
      <alignment horizontal="center" vertical="top"/>
    </xf>
    <xf numFmtId="37" fontId="17" fillId="0" borderId="39" xfId="53" applyNumberFormat="1" applyFont="1" applyFill="1" applyBorder="1" applyAlignment="1">
      <alignment horizontal="center" vertical="top"/>
    </xf>
    <xf numFmtId="194" fontId="3" fillId="8" borderId="39" xfId="0" applyNumberFormat="1" applyFont="1" applyFill="1" applyBorder="1" applyAlignment="1">
      <alignment horizontal="center" vertical="top"/>
    </xf>
    <xf numFmtId="194" fontId="3" fillId="0" borderId="39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43" fontId="3" fillId="5" borderId="11" xfId="54" applyFont="1" applyFill="1" applyBorder="1" applyAlignment="1">
      <alignment horizontal="center" vertical="top" wrapText="1"/>
    </xf>
    <xf numFmtId="0" fontId="69" fillId="0" borderId="0" xfId="0" applyFont="1" applyAlignment="1">
      <alignment vertical="center"/>
    </xf>
    <xf numFmtId="174" fontId="3" fillId="8" borderId="12" xfId="90" applyNumberFormat="1" applyFont="1" applyFill="1" applyBorder="1" applyAlignment="1">
      <alignment horizontal="center"/>
    </xf>
    <xf numFmtId="174" fontId="3" fillId="0" borderId="12" xfId="90" applyNumberFormat="1" applyFont="1" applyFill="1" applyBorder="1" applyAlignment="1">
      <alignment horizontal="center"/>
    </xf>
    <xf numFmtId="2" fontId="3" fillId="0" borderId="0" xfId="126" applyNumberFormat="1" applyFont="1"/>
    <xf numFmtId="2" fontId="15" fillId="0" borderId="0" xfId="126" applyNumberFormat="1" applyFont="1"/>
    <xf numFmtId="2" fontId="15" fillId="0" borderId="0" xfId="126" applyNumberFormat="1" applyFont="1" applyAlignment="1">
      <alignment wrapText="1"/>
    </xf>
    <xf numFmtId="1" fontId="15" fillId="0" borderId="0" xfId="126" applyNumberFormat="1" applyFont="1"/>
    <xf numFmtId="1" fontId="15" fillId="0" borderId="0" xfId="126" applyNumberFormat="1" applyFont="1" applyAlignment="1">
      <alignment wrapText="1"/>
    </xf>
    <xf numFmtId="174" fontId="16" fillId="5" borderId="0" xfId="53" applyNumberFormat="1" applyFont="1" applyFill="1" applyBorder="1"/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17" fillId="0" borderId="68" xfId="0" applyFont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70" fillId="0" borderId="0" xfId="0" applyFont="1" applyAlignment="1">
      <alignment wrapText="1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5" borderId="0" xfId="80" applyFont="1" applyFill="1" applyBorder="1" applyAlignment="1">
      <alignment horizontal="center" vertical="center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5" borderId="7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A\Backup%20files\Q4FY10%20-%20Mar\Financial%20Trends\IR%20Pack%20-%20FR\Qtly%20FRA%20Pack%201st%20cut\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K%20DRIVE\Investor%20Relations%20Function\Working%20Folders\Quarterly%20Results\FY%202005\Q4FY05-%20MARCH\Financial\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bility\MIS\MAPA\May%202003\Forecast\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/>
  </sheetViews>
  <sheetFormatPr defaultColWidth="9.140625" defaultRowHeight="11.25"/>
  <cols>
    <col min="1" max="16384" width="9.140625" style="11"/>
  </cols>
  <sheetData>
    <row r="1" spans="1:5">
      <c r="A1" s="77"/>
      <c r="C1" s="13" t="s">
        <v>30</v>
      </c>
    </row>
    <row r="2" spans="1:5">
      <c r="C2" s="12" t="s">
        <v>143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144</v>
      </c>
    </row>
    <row r="11" spans="1:5">
      <c r="C11" s="14"/>
    </row>
    <row r="12" spans="1:5">
      <c r="C12" s="14">
        <v>2</v>
      </c>
      <c r="E12" s="15" t="s">
        <v>145</v>
      </c>
    </row>
    <row r="13" spans="1:5">
      <c r="C13" s="14"/>
    </row>
    <row r="14" spans="1:5">
      <c r="C14" s="14">
        <v>3</v>
      </c>
      <c r="E14" s="15" t="s">
        <v>146</v>
      </c>
    </row>
    <row r="15" spans="1:5">
      <c r="C15" s="14"/>
    </row>
    <row r="16" spans="1:5">
      <c r="C16" s="14">
        <v>4</v>
      </c>
      <c r="E16" s="15" t="s">
        <v>32</v>
      </c>
    </row>
    <row r="17" spans="3:5">
      <c r="C17" s="14"/>
    </row>
    <row r="18" spans="3:5">
      <c r="C18" s="14">
        <v>5</v>
      </c>
      <c r="E18" s="15" t="s">
        <v>57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  <row r="133" spans="3:7">
      <c r="C133" s="445"/>
      <c r="D133" s="445"/>
      <c r="E133" s="445"/>
      <c r="F133" s="445"/>
      <c r="G133" s="445"/>
    </row>
    <row r="159" spans="3:7">
      <c r="C159" s="453"/>
      <c r="D159" s="453"/>
      <c r="E159" s="453"/>
      <c r="F159" s="453"/>
      <c r="G159" s="453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showGridLines="0" view="pageBreakPreview" zoomScaleNormal="100" zoomScaleSheetLayoutView="100" workbookViewId="0"/>
  </sheetViews>
  <sheetFormatPr defaultColWidth="9.140625" defaultRowHeight="11.25"/>
  <cols>
    <col min="1" max="1" width="6.5703125" style="44" customWidth="1"/>
    <col min="2" max="2" width="56" style="47" customWidth="1"/>
    <col min="3" max="5" width="8.7109375" style="47" customWidth="1"/>
    <col min="6" max="6" width="8.7109375" style="49" customWidth="1"/>
    <col min="7" max="7" width="8.7109375" style="48" customWidth="1"/>
    <col min="8" max="8" width="2" style="44" customWidth="1"/>
    <col min="9" max="10" width="0" style="44" hidden="1" customWidth="1"/>
    <col min="11" max="14" width="9.140625" style="44"/>
    <col min="15" max="24" width="9.140625" style="44" customWidth="1"/>
    <col min="25" max="25" width="9.140625" style="532" customWidth="1"/>
    <col min="26" max="16384" width="9.140625" style="44"/>
  </cols>
  <sheetData>
    <row r="1" spans="1:25">
      <c r="A1" s="251" t="s">
        <v>13</v>
      </c>
      <c r="B1" s="43" t="s">
        <v>37</v>
      </c>
      <c r="C1" s="43"/>
      <c r="D1" s="43"/>
      <c r="E1" s="43"/>
    </row>
    <row r="2" spans="1:25">
      <c r="F2" s="43"/>
      <c r="G2" s="43"/>
    </row>
    <row r="3" spans="1:25">
      <c r="A3" s="331">
        <v>1</v>
      </c>
      <c r="B3" s="43" t="s">
        <v>189</v>
      </c>
      <c r="C3" s="43"/>
      <c r="D3" s="43"/>
      <c r="E3" s="43"/>
      <c r="F3" s="43"/>
      <c r="G3" s="43"/>
    </row>
    <row r="4" spans="1:25">
      <c r="A4" s="332"/>
      <c r="B4" s="43"/>
      <c r="C4" s="43"/>
      <c r="D4" s="43"/>
      <c r="E4" s="43"/>
      <c r="F4" s="43"/>
      <c r="G4" s="43"/>
    </row>
    <row r="5" spans="1:25">
      <c r="A5" s="331">
        <f>A3+0.1</f>
        <v>1.1000000000000001</v>
      </c>
      <c r="B5" s="43" t="s">
        <v>227</v>
      </c>
      <c r="C5" s="43"/>
      <c r="D5" s="43"/>
      <c r="E5" s="43"/>
      <c r="F5" s="43"/>
      <c r="G5" s="43"/>
    </row>
    <row r="6" spans="1:25">
      <c r="A6" s="97"/>
      <c r="F6" s="45"/>
      <c r="G6" s="231" t="s">
        <v>188</v>
      </c>
    </row>
    <row r="7" spans="1:25" ht="12.75" customHeight="1">
      <c r="A7" s="97"/>
      <c r="B7" s="591" t="s">
        <v>0</v>
      </c>
      <c r="C7" s="595" t="s">
        <v>1</v>
      </c>
      <c r="D7" s="596"/>
      <c r="E7" s="596"/>
      <c r="F7" s="596"/>
      <c r="G7" s="597"/>
    </row>
    <row r="8" spans="1:25" ht="11.25" customHeight="1">
      <c r="A8" s="97"/>
      <c r="B8" s="591"/>
      <c r="C8" s="593">
        <v>45016</v>
      </c>
      <c r="D8" s="593">
        <v>44926</v>
      </c>
      <c r="E8" s="593">
        <v>44834</v>
      </c>
      <c r="F8" s="593">
        <v>44742</v>
      </c>
      <c r="G8" s="593">
        <v>44651</v>
      </c>
    </row>
    <row r="9" spans="1:25" ht="11.25" customHeight="1">
      <c r="A9" s="97"/>
      <c r="B9" s="592"/>
      <c r="C9" s="594"/>
      <c r="D9" s="594"/>
      <c r="E9" s="594"/>
      <c r="F9" s="594"/>
      <c r="G9" s="594"/>
    </row>
    <row r="10" spans="1:25">
      <c r="A10" s="255"/>
      <c r="B10" s="266" t="s">
        <v>152</v>
      </c>
      <c r="C10" s="163"/>
      <c r="D10" s="230"/>
      <c r="E10" s="163"/>
      <c r="F10" s="230"/>
      <c r="G10" s="163"/>
      <c r="I10" s="83"/>
      <c r="J10" s="83"/>
      <c r="K10" s="83"/>
      <c r="L10" s="83"/>
      <c r="M10" s="83"/>
      <c r="N10" s="83"/>
      <c r="O10" s="83"/>
    </row>
    <row r="11" spans="1:25">
      <c r="A11" s="255"/>
      <c r="B11" s="45" t="s">
        <v>240</v>
      </c>
      <c r="C11" s="272">
        <v>360090</v>
      </c>
      <c r="D11" s="281">
        <v>358044</v>
      </c>
      <c r="E11" s="272">
        <v>345268</v>
      </c>
      <c r="F11" s="281">
        <v>328046</v>
      </c>
      <c r="G11" s="272">
        <v>315003</v>
      </c>
      <c r="I11" s="83"/>
      <c r="J11" s="83"/>
      <c r="K11" s="83"/>
      <c r="L11" s="83"/>
      <c r="M11" s="83"/>
      <c r="N11" s="83"/>
      <c r="O11" s="497"/>
      <c r="P11" s="497"/>
      <c r="Q11" s="497"/>
      <c r="R11" s="497"/>
      <c r="S11" s="497"/>
    </row>
    <row r="12" spans="1:25">
      <c r="A12" s="255"/>
      <c r="B12" s="45" t="s">
        <v>225</v>
      </c>
      <c r="C12" s="272">
        <v>2849</v>
      </c>
      <c r="D12" s="281">
        <v>2576</v>
      </c>
      <c r="E12" s="272">
        <v>2019</v>
      </c>
      <c r="F12" s="281">
        <v>1922</v>
      </c>
      <c r="G12" s="272">
        <v>186</v>
      </c>
      <c r="I12" s="83"/>
      <c r="J12" s="83"/>
      <c r="K12" s="83"/>
      <c r="L12" s="83"/>
      <c r="M12" s="83"/>
      <c r="N12" s="83"/>
      <c r="O12" s="497"/>
      <c r="P12" s="497"/>
      <c r="Q12" s="497"/>
      <c r="R12" s="497"/>
      <c r="S12" s="497"/>
    </row>
    <row r="13" spans="1:25" hidden="1">
      <c r="A13" s="255"/>
      <c r="B13" s="45" t="s">
        <v>153</v>
      </c>
      <c r="C13" s="272"/>
      <c r="D13" s="281"/>
      <c r="E13" s="272"/>
      <c r="F13" s="281"/>
      <c r="G13" s="272"/>
      <c r="I13" s="83"/>
      <c r="J13" s="83"/>
      <c r="K13" s="83"/>
      <c r="L13" s="83"/>
      <c r="M13" s="83"/>
      <c r="N13" s="83"/>
      <c r="O13" s="497"/>
      <c r="P13" s="497"/>
      <c r="Q13" s="497"/>
      <c r="R13" s="497"/>
      <c r="S13" s="497"/>
    </row>
    <row r="14" spans="1:25" s="50" customFormat="1" collapsed="1">
      <c r="A14" s="255"/>
      <c r="B14" s="267" t="s">
        <v>241</v>
      </c>
      <c r="C14" s="273">
        <v>362939</v>
      </c>
      <c r="D14" s="282">
        <v>360620</v>
      </c>
      <c r="E14" s="273">
        <v>347287</v>
      </c>
      <c r="F14" s="282">
        <v>329968</v>
      </c>
      <c r="G14" s="273">
        <v>315189</v>
      </c>
      <c r="I14" s="84"/>
      <c r="J14" s="309"/>
      <c r="K14" s="309"/>
      <c r="L14" s="83"/>
      <c r="M14" s="83"/>
      <c r="N14" s="309"/>
      <c r="O14" s="496"/>
      <c r="P14" s="496"/>
      <c r="Q14" s="496"/>
      <c r="R14" s="496"/>
      <c r="S14" s="496"/>
      <c r="Y14" s="291"/>
    </row>
    <row r="15" spans="1:25" s="262" customFormat="1" ht="5.0999999999999996" customHeight="1">
      <c r="A15" s="255"/>
      <c r="B15" s="257"/>
      <c r="C15" s="272"/>
      <c r="D15" s="281"/>
      <c r="E15" s="272"/>
      <c r="F15" s="281"/>
      <c r="G15" s="272"/>
      <c r="H15" s="44"/>
      <c r="I15" s="276"/>
      <c r="J15" s="277"/>
      <c r="L15" s="83"/>
      <c r="M15" s="83"/>
      <c r="O15" s="498"/>
      <c r="P15" s="498"/>
      <c r="Q15" s="498"/>
      <c r="R15" s="498"/>
      <c r="S15" s="498"/>
      <c r="Y15" s="544"/>
    </row>
    <row r="16" spans="1:25">
      <c r="A16" s="255"/>
      <c r="B16" s="266" t="s">
        <v>154</v>
      </c>
      <c r="C16" s="272"/>
      <c r="D16" s="281"/>
      <c r="E16" s="272"/>
      <c r="F16" s="281"/>
      <c r="G16" s="272"/>
      <c r="I16" s="83"/>
      <c r="J16" s="83"/>
      <c r="K16" s="83"/>
      <c r="L16" s="83"/>
      <c r="M16" s="83"/>
      <c r="N16" s="83"/>
      <c r="O16" s="497"/>
      <c r="P16" s="497"/>
      <c r="Q16" s="497"/>
      <c r="R16" s="497"/>
      <c r="S16" s="497"/>
    </row>
    <row r="17" spans="1:25">
      <c r="A17" s="255"/>
      <c r="B17" s="268" t="s">
        <v>156</v>
      </c>
      <c r="C17" s="272">
        <v>74018</v>
      </c>
      <c r="D17" s="281">
        <v>73284</v>
      </c>
      <c r="E17" s="272">
        <v>71303</v>
      </c>
      <c r="F17" s="281">
        <v>66828</v>
      </c>
      <c r="G17" s="272">
        <v>65458</v>
      </c>
      <c r="I17" s="83"/>
      <c r="J17" s="83"/>
      <c r="K17" s="83"/>
      <c r="L17" s="83"/>
      <c r="M17" s="83"/>
      <c r="N17" s="83"/>
      <c r="O17" s="497"/>
      <c r="P17" s="497"/>
      <c r="Q17" s="497"/>
      <c r="R17" s="497"/>
      <c r="S17" s="497"/>
    </row>
    <row r="18" spans="1:25">
      <c r="A18" s="255"/>
      <c r="B18" s="268" t="s">
        <v>155</v>
      </c>
      <c r="C18" s="272">
        <v>18847</v>
      </c>
      <c r="D18" s="281">
        <v>19352</v>
      </c>
      <c r="E18" s="272">
        <v>19310</v>
      </c>
      <c r="F18" s="281">
        <v>18698</v>
      </c>
      <c r="G18" s="272">
        <v>17505</v>
      </c>
      <c r="I18" s="83"/>
      <c r="J18" s="83"/>
      <c r="K18" s="83"/>
      <c r="L18" s="83"/>
      <c r="M18" s="83"/>
      <c r="N18" s="83"/>
      <c r="O18" s="497"/>
      <c r="P18" s="497"/>
      <c r="Q18" s="497"/>
      <c r="R18" s="497"/>
      <c r="S18" s="497"/>
    </row>
    <row r="19" spans="1:25">
      <c r="A19" s="255"/>
      <c r="B19" s="268" t="s">
        <v>226</v>
      </c>
      <c r="C19" s="272">
        <v>28279</v>
      </c>
      <c r="D19" s="281">
        <v>28421</v>
      </c>
      <c r="E19" s="272">
        <v>29511</v>
      </c>
      <c r="F19" s="281">
        <v>31306</v>
      </c>
      <c r="G19" s="272">
        <v>30089</v>
      </c>
      <c r="I19" s="83"/>
      <c r="J19" s="83"/>
      <c r="K19" s="83"/>
      <c r="L19" s="83"/>
      <c r="M19" s="83"/>
      <c r="N19" s="83"/>
      <c r="O19" s="497"/>
      <c r="P19" s="497"/>
      <c r="Q19" s="497"/>
      <c r="R19" s="497"/>
      <c r="S19" s="497"/>
    </row>
    <row r="20" spans="1:25" hidden="1" collapsed="1">
      <c r="A20" s="255"/>
      <c r="B20" s="269"/>
      <c r="C20" s="272">
        <v>0</v>
      </c>
      <c r="D20" s="281">
        <v>0</v>
      </c>
      <c r="E20" s="272">
        <v>0</v>
      </c>
      <c r="F20" s="281">
        <v>0</v>
      </c>
      <c r="G20" s="272">
        <v>0</v>
      </c>
      <c r="I20" s="83"/>
      <c r="J20" s="310"/>
      <c r="K20" s="310"/>
      <c r="L20" s="83"/>
      <c r="M20" s="83"/>
      <c r="N20" s="310"/>
      <c r="O20" s="497"/>
      <c r="P20" s="497"/>
      <c r="Q20" s="497"/>
      <c r="R20" s="497"/>
      <c r="S20" s="497"/>
    </row>
    <row r="21" spans="1:25" collapsed="1">
      <c r="A21" s="255"/>
      <c r="B21" s="268" t="s">
        <v>183</v>
      </c>
      <c r="C21" s="272">
        <v>12634</v>
      </c>
      <c r="D21" s="281">
        <v>12353</v>
      </c>
      <c r="E21" s="272">
        <v>12086</v>
      </c>
      <c r="F21" s="281">
        <v>11235</v>
      </c>
      <c r="G21" s="272">
        <v>11642</v>
      </c>
      <c r="I21" s="83"/>
      <c r="J21" s="83"/>
      <c r="K21" s="83"/>
      <c r="L21" s="83"/>
      <c r="M21" s="83"/>
      <c r="N21" s="83"/>
      <c r="O21" s="497"/>
      <c r="P21" s="497"/>
      <c r="Q21" s="497"/>
      <c r="R21" s="497"/>
      <c r="S21" s="497"/>
    </row>
    <row r="22" spans="1:25">
      <c r="A22" s="255"/>
      <c r="B22" s="268" t="s">
        <v>194</v>
      </c>
      <c r="C22" s="272">
        <v>19844</v>
      </c>
      <c r="D22" s="281">
        <v>19118</v>
      </c>
      <c r="E22" s="272">
        <v>17823</v>
      </c>
      <c r="F22" s="281">
        <v>15669</v>
      </c>
      <c r="G22" s="272">
        <v>15327</v>
      </c>
      <c r="I22" s="83"/>
      <c r="J22" s="83"/>
      <c r="K22" s="83"/>
      <c r="L22" s="83"/>
      <c r="M22" s="83"/>
      <c r="N22" s="83"/>
      <c r="O22" s="497"/>
      <c r="P22" s="497"/>
      <c r="Q22" s="497"/>
      <c r="R22" s="497"/>
      <c r="S22" s="497"/>
    </row>
    <row r="23" spans="1:25">
      <c r="A23" s="255"/>
      <c r="B23" s="268" t="s">
        <v>130</v>
      </c>
      <c r="C23" s="272">
        <v>19497</v>
      </c>
      <c r="D23" s="281">
        <v>20984</v>
      </c>
      <c r="E23" s="272">
        <v>19297</v>
      </c>
      <c r="F23" s="281">
        <v>19016</v>
      </c>
      <c r="G23" s="272">
        <v>14579</v>
      </c>
      <c r="I23" s="83"/>
      <c r="J23" s="83"/>
      <c r="K23" s="83"/>
      <c r="L23" s="83"/>
      <c r="M23" s="83"/>
      <c r="N23" s="83"/>
      <c r="O23" s="497"/>
      <c r="P23" s="497"/>
      <c r="Q23" s="497"/>
      <c r="R23" s="497"/>
      <c r="S23" s="497"/>
    </row>
    <row r="24" spans="1:25" s="262" customFormat="1" ht="5.0999999999999996" customHeight="1">
      <c r="A24" s="255"/>
      <c r="B24" s="257"/>
      <c r="C24" s="272"/>
      <c r="D24" s="281"/>
      <c r="E24" s="272"/>
      <c r="F24" s="281"/>
      <c r="G24" s="272"/>
      <c r="H24" s="44"/>
      <c r="I24" s="276"/>
      <c r="J24" s="277"/>
      <c r="L24" s="83"/>
      <c r="M24" s="83"/>
      <c r="O24" s="498"/>
      <c r="P24" s="498"/>
      <c r="Q24" s="498"/>
      <c r="R24" s="498"/>
      <c r="S24" s="498"/>
      <c r="Y24" s="532"/>
    </row>
    <row r="25" spans="1:25" s="50" customFormat="1">
      <c r="A25" s="255"/>
      <c r="B25" s="270" t="s">
        <v>241</v>
      </c>
      <c r="C25" s="273">
        <v>173119</v>
      </c>
      <c r="D25" s="282">
        <v>173512</v>
      </c>
      <c r="E25" s="273">
        <v>169330</v>
      </c>
      <c r="F25" s="282">
        <v>162752</v>
      </c>
      <c r="G25" s="273">
        <v>154600</v>
      </c>
      <c r="I25" s="84"/>
      <c r="J25" s="84"/>
      <c r="K25" s="84"/>
      <c r="L25" s="83"/>
      <c r="M25" s="83"/>
      <c r="N25" s="84"/>
      <c r="O25" s="497"/>
      <c r="P25" s="497"/>
      <c r="Q25" s="497"/>
      <c r="R25" s="497"/>
      <c r="S25" s="496"/>
      <c r="T25" s="496"/>
      <c r="U25" s="496"/>
      <c r="V25" s="496"/>
      <c r="W25" s="496"/>
      <c r="Y25" s="532"/>
    </row>
    <row r="26" spans="1:25" s="262" customFormat="1" ht="5.0999999999999996" customHeight="1">
      <c r="A26" s="255"/>
      <c r="B26" s="257"/>
      <c r="C26" s="272"/>
      <c r="D26" s="281"/>
      <c r="E26" s="272"/>
      <c r="F26" s="281"/>
      <c r="G26" s="272"/>
      <c r="H26" s="44"/>
      <c r="I26" s="276"/>
      <c r="J26" s="277"/>
      <c r="L26" s="83"/>
      <c r="M26" s="83"/>
      <c r="O26" s="498"/>
      <c r="P26" s="498"/>
      <c r="Q26" s="498"/>
      <c r="R26" s="498"/>
      <c r="S26" s="498"/>
      <c r="Y26" s="532"/>
    </row>
    <row r="27" spans="1:25" hidden="1">
      <c r="A27" s="255"/>
      <c r="B27" s="96"/>
      <c r="C27" s="283"/>
      <c r="D27" s="284"/>
      <c r="E27" s="283"/>
      <c r="F27" s="284"/>
      <c r="G27" s="283"/>
      <c r="I27" s="83"/>
      <c r="J27" s="83"/>
      <c r="K27" s="83"/>
      <c r="L27" s="83"/>
      <c r="M27" s="83"/>
      <c r="N27" s="83"/>
      <c r="O27" s="497"/>
      <c r="P27" s="497"/>
      <c r="Q27" s="497"/>
      <c r="R27" s="497"/>
      <c r="S27" s="497"/>
    </row>
    <row r="28" spans="1:25" s="539" customFormat="1" ht="28.5" customHeight="1" collapsed="1">
      <c r="A28" s="537"/>
      <c r="B28" s="538" t="s">
        <v>333</v>
      </c>
      <c r="C28" s="273">
        <v>189820</v>
      </c>
      <c r="D28" s="282">
        <v>187108</v>
      </c>
      <c r="E28" s="273">
        <v>177957</v>
      </c>
      <c r="F28" s="282">
        <v>167216</v>
      </c>
      <c r="G28" s="273">
        <v>160589</v>
      </c>
      <c r="I28" s="540"/>
      <c r="J28" s="540"/>
      <c r="K28" s="540"/>
      <c r="L28" s="83"/>
      <c r="M28" s="83"/>
      <c r="N28" s="540"/>
      <c r="O28" s="541"/>
      <c r="P28" s="541"/>
      <c r="Q28" s="541"/>
      <c r="R28" s="541"/>
      <c r="S28" s="542"/>
      <c r="T28" s="542"/>
      <c r="U28" s="542"/>
      <c r="V28" s="542"/>
      <c r="W28" s="542"/>
      <c r="Y28" s="532"/>
    </row>
    <row r="29" spans="1:25" s="262" customFormat="1" ht="5.0999999999999996" customHeight="1">
      <c r="A29" s="255"/>
      <c r="B29" s="257"/>
      <c r="C29" s="272"/>
      <c r="D29" s="281"/>
      <c r="E29" s="272"/>
      <c r="F29" s="281"/>
      <c r="G29" s="272"/>
      <c r="H29" s="44"/>
      <c r="I29" s="276"/>
      <c r="J29" s="277"/>
      <c r="L29" s="83"/>
      <c r="M29" s="83"/>
      <c r="O29" s="498"/>
      <c r="P29" s="498"/>
      <c r="Q29" s="498"/>
      <c r="R29" s="498"/>
      <c r="S29" s="498"/>
      <c r="Y29" s="532"/>
    </row>
    <row r="30" spans="1:25" hidden="1">
      <c r="A30" s="255"/>
      <c r="B30" s="96"/>
      <c r="C30" s="272"/>
      <c r="D30" s="281"/>
      <c r="E30" s="272"/>
      <c r="F30" s="281"/>
      <c r="G30" s="272"/>
      <c r="I30" s="83"/>
      <c r="J30" s="83"/>
      <c r="K30" s="83"/>
      <c r="L30" s="83"/>
      <c r="M30" s="83"/>
      <c r="N30" s="83"/>
      <c r="O30" s="497"/>
      <c r="P30" s="497"/>
      <c r="Q30" s="497"/>
      <c r="R30" s="497"/>
      <c r="S30" s="497"/>
    </row>
    <row r="31" spans="1:25" collapsed="1">
      <c r="A31" s="255"/>
      <c r="B31" s="268" t="s">
        <v>184</v>
      </c>
      <c r="C31" s="272">
        <v>94059</v>
      </c>
      <c r="D31" s="281">
        <v>92977</v>
      </c>
      <c r="E31" s="272">
        <v>89468</v>
      </c>
      <c r="F31" s="281">
        <v>87814</v>
      </c>
      <c r="G31" s="272">
        <v>85826</v>
      </c>
      <c r="I31" s="83"/>
      <c r="J31" s="83"/>
      <c r="K31" s="83"/>
      <c r="L31" s="83"/>
      <c r="M31" s="83"/>
      <c r="N31" s="83"/>
      <c r="O31" s="497"/>
      <c r="P31" s="497"/>
      <c r="Q31" s="497"/>
      <c r="R31" s="497"/>
      <c r="S31" s="497"/>
    </row>
    <row r="32" spans="1:25" s="50" customFormat="1">
      <c r="A32" s="255"/>
      <c r="B32" s="269" t="s">
        <v>70</v>
      </c>
      <c r="C32" s="272">
        <v>51631</v>
      </c>
      <c r="D32" s="281">
        <v>46856</v>
      </c>
      <c r="E32" s="272">
        <v>49403</v>
      </c>
      <c r="F32" s="281">
        <v>45109</v>
      </c>
      <c r="G32" s="272">
        <v>40593</v>
      </c>
      <c r="I32" s="83"/>
      <c r="J32" s="83"/>
      <c r="K32" s="83"/>
      <c r="L32" s="83"/>
      <c r="M32" s="83"/>
      <c r="N32" s="83"/>
      <c r="O32" s="497"/>
      <c r="P32" s="497"/>
      <c r="Q32" s="497"/>
      <c r="R32" s="497"/>
      <c r="S32" s="496"/>
      <c r="Y32" s="532"/>
    </row>
    <row r="33" spans="1:25" s="50" customFormat="1" hidden="1">
      <c r="A33" s="255"/>
      <c r="B33" s="269" t="s">
        <v>256</v>
      </c>
      <c r="C33" s="272">
        <v>0</v>
      </c>
      <c r="D33" s="281">
        <v>0</v>
      </c>
      <c r="E33" s="272">
        <v>0</v>
      </c>
      <c r="F33" s="281">
        <v>0</v>
      </c>
      <c r="G33" s="272">
        <v>0</v>
      </c>
      <c r="I33" s="83"/>
      <c r="J33" s="83"/>
      <c r="K33" s="83"/>
      <c r="L33" s="83"/>
      <c r="M33" s="83"/>
      <c r="N33" s="83"/>
      <c r="O33" s="497"/>
      <c r="P33" s="497"/>
      <c r="Q33" s="497"/>
      <c r="R33" s="497"/>
      <c r="S33" s="496"/>
      <c r="Y33" s="532"/>
    </row>
    <row r="34" spans="1:25" hidden="1">
      <c r="A34" s="255"/>
      <c r="B34" s="269" t="s">
        <v>153</v>
      </c>
      <c r="C34" s="272">
        <v>0</v>
      </c>
      <c r="D34" s="281">
        <v>0</v>
      </c>
      <c r="E34" s="272">
        <v>0</v>
      </c>
      <c r="F34" s="281">
        <v>0</v>
      </c>
      <c r="G34" s="272">
        <v>0</v>
      </c>
      <c r="I34" s="83"/>
      <c r="J34" s="83"/>
      <c r="K34" s="83"/>
      <c r="L34" s="83"/>
      <c r="M34" s="83"/>
      <c r="N34" s="83"/>
      <c r="O34" s="497"/>
      <c r="P34" s="497"/>
      <c r="Q34" s="497"/>
      <c r="R34" s="497"/>
      <c r="S34" s="497"/>
    </row>
    <row r="35" spans="1:25" hidden="1">
      <c r="A35" s="255"/>
      <c r="B35" s="268" t="s">
        <v>242</v>
      </c>
      <c r="C35" s="272">
        <v>0</v>
      </c>
      <c r="D35" s="281">
        <v>0</v>
      </c>
      <c r="E35" s="272">
        <v>0</v>
      </c>
      <c r="F35" s="281">
        <v>0</v>
      </c>
      <c r="G35" s="272">
        <v>0</v>
      </c>
      <c r="I35" s="83"/>
      <c r="J35" s="83"/>
      <c r="K35" s="83"/>
      <c r="L35" s="83"/>
      <c r="M35" s="83"/>
      <c r="N35" s="83"/>
      <c r="O35" s="497"/>
      <c r="P35" s="497"/>
      <c r="Q35" s="497"/>
      <c r="R35" s="497"/>
      <c r="S35" s="497"/>
    </row>
    <row r="36" spans="1:25" collapsed="1">
      <c r="A36" s="255"/>
      <c r="B36" s="269" t="s">
        <v>195</v>
      </c>
      <c r="C36" s="272">
        <v>-6010</v>
      </c>
      <c r="D36" s="281">
        <v>3684</v>
      </c>
      <c r="E36" s="272">
        <v>-3567</v>
      </c>
      <c r="F36" s="281">
        <v>-1628</v>
      </c>
      <c r="G36" s="272">
        <v>-7136</v>
      </c>
      <c r="I36" s="83"/>
      <c r="J36" s="83"/>
      <c r="K36" s="83"/>
      <c r="L36" s="83"/>
      <c r="M36" s="83"/>
      <c r="N36" s="83"/>
      <c r="O36" s="497"/>
      <c r="P36" s="497"/>
      <c r="Q36" s="497"/>
      <c r="R36" s="497"/>
      <c r="S36" s="497"/>
    </row>
    <row r="37" spans="1:25" hidden="1">
      <c r="A37" s="255"/>
      <c r="B37" s="268" t="s">
        <v>157</v>
      </c>
      <c r="C37" s="273"/>
      <c r="D37" s="282"/>
      <c r="E37" s="273"/>
      <c r="F37" s="282"/>
      <c r="G37" s="273"/>
      <c r="I37" s="83"/>
      <c r="J37" s="83"/>
      <c r="K37" s="83"/>
      <c r="L37" s="83"/>
      <c r="M37" s="83"/>
      <c r="N37" s="83"/>
      <c r="O37" s="497"/>
      <c r="P37" s="497"/>
      <c r="Q37" s="497"/>
      <c r="R37" s="497"/>
      <c r="S37" s="497"/>
    </row>
    <row r="38" spans="1:25" s="262" customFormat="1" ht="5.0999999999999996" customHeight="1" collapsed="1">
      <c r="A38" s="255"/>
      <c r="B38" s="257"/>
      <c r="C38" s="272"/>
      <c r="D38" s="281"/>
      <c r="E38" s="272"/>
      <c r="F38" s="281"/>
      <c r="G38" s="272"/>
      <c r="H38" s="44"/>
      <c r="I38" s="276"/>
      <c r="J38" s="277"/>
      <c r="L38" s="83"/>
      <c r="M38" s="83"/>
      <c r="O38" s="497"/>
      <c r="P38" s="497"/>
      <c r="Q38" s="497"/>
      <c r="R38" s="497"/>
      <c r="S38" s="498"/>
      <c r="Y38" s="532"/>
    </row>
    <row r="39" spans="1:25" s="50" customFormat="1">
      <c r="A39" s="255"/>
      <c r="B39" s="266" t="s">
        <v>158</v>
      </c>
      <c r="C39" s="273">
        <v>50140</v>
      </c>
      <c r="D39" s="282">
        <v>43591</v>
      </c>
      <c r="E39" s="273">
        <v>42653</v>
      </c>
      <c r="F39" s="282">
        <v>35921</v>
      </c>
      <c r="G39" s="273">
        <v>41306</v>
      </c>
      <c r="I39" s="84"/>
      <c r="J39" s="84"/>
      <c r="K39" s="84"/>
      <c r="L39" s="83"/>
      <c r="M39" s="83"/>
      <c r="N39" s="84"/>
      <c r="O39" s="497"/>
      <c r="P39" s="497"/>
      <c r="Q39" s="497"/>
      <c r="R39" s="497"/>
      <c r="S39" s="496"/>
      <c r="T39" s="496"/>
      <c r="U39" s="496"/>
      <c r="V39" s="496"/>
      <c r="W39" s="496"/>
      <c r="Y39" s="532"/>
    </row>
    <row r="40" spans="1:25" s="262" customFormat="1" ht="5.0999999999999996" customHeight="1">
      <c r="A40" s="255"/>
      <c r="B40" s="257"/>
      <c r="C40" s="272"/>
      <c r="D40" s="281"/>
      <c r="E40" s="272"/>
      <c r="F40" s="281"/>
      <c r="G40" s="272"/>
      <c r="H40" s="44"/>
      <c r="I40" s="276"/>
      <c r="J40" s="277"/>
      <c r="L40" s="83"/>
      <c r="M40" s="83"/>
      <c r="O40" s="498"/>
      <c r="P40" s="498"/>
      <c r="Q40" s="498"/>
      <c r="R40" s="498"/>
      <c r="S40" s="498"/>
      <c r="Y40" s="532"/>
    </row>
    <row r="41" spans="1:25" hidden="1">
      <c r="A41" s="255"/>
      <c r="B41" s="96"/>
      <c r="C41" s="272"/>
      <c r="D41" s="281"/>
      <c r="E41" s="272"/>
      <c r="F41" s="281"/>
      <c r="G41" s="272"/>
      <c r="I41" s="83"/>
      <c r="J41" s="83"/>
      <c r="K41" s="83"/>
      <c r="L41" s="83"/>
      <c r="M41" s="83"/>
      <c r="N41" s="83"/>
      <c r="O41" s="497"/>
      <c r="P41" s="497"/>
      <c r="Q41" s="497"/>
      <c r="R41" s="497"/>
      <c r="S41" s="497"/>
    </row>
    <row r="42" spans="1:25" collapsed="1">
      <c r="A42" s="255"/>
      <c r="B42" s="268" t="s">
        <v>159</v>
      </c>
      <c r="C42" s="272">
        <v>0</v>
      </c>
      <c r="D42" s="281">
        <v>6698</v>
      </c>
      <c r="E42" s="272">
        <v>0</v>
      </c>
      <c r="F42" s="281">
        <v>0</v>
      </c>
      <c r="G42" s="272">
        <v>-9062</v>
      </c>
      <c r="I42" s="83"/>
      <c r="J42" s="83"/>
      <c r="K42" s="83"/>
      <c r="L42" s="83"/>
      <c r="M42" s="83"/>
      <c r="N42" s="83"/>
      <c r="O42" s="497"/>
      <c r="P42" s="497"/>
      <c r="Q42" s="497"/>
      <c r="R42" s="497"/>
      <c r="S42" s="497"/>
    </row>
    <row r="43" spans="1:25" s="262" customFormat="1" ht="5.0999999999999996" customHeight="1">
      <c r="A43" s="255"/>
      <c r="B43" s="257"/>
      <c r="C43" s="272"/>
      <c r="D43" s="281"/>
      <c r="E43" s="272"/>
      <c r="F43" s="281"/>
      <c r="G43" s="272"/>
      <c r="H43" s="44"/>
      <c r="I43" s="276"/>
      <c r="J43" s="277"/>
      <c r="L43" s="83"/>
      <c r="M43" s="83"/>
      <c r="O43" s="498"/>
      <c r="P43" s="498"/>
      <c r="Q43" s="498"/>
      <c r="R43" s="498"/>
      <c r="S43" s="498"/>
      <c r="Y43" s="532"/>
    </row>
    <row r="44" spans="1:25" hidden="1">
      <c r="A44" s="255"/>
      <c r="B44" s="96"/>
      <c r="C44" s="285"/>
      <c r="D44" s="285"/>
      <c r="E44" s="285"/>
      <c r="F44" s="286"/>
      <c r="G44" s="287"/>
      <c r="L44" s="83"/>
      <c r="M44" s="83"/>
      <c r="O44" s="497"/>
      <c r="P44" s="497"/>
      <c r="Q44" s="497"/>
      <c r="R44" s="497"/>
      <c r="S44" s="497"/>
    </row>
    <row r="45" spans="1:25" s="50" customFormat="1" ht="11.25" customHeight="1" collapsed="1">
      <c r="A45" s="255"/>
      <c r="B45" s="266" t="s">
        <v>66</v>
      </c>
      <c r="C45" s="273">
        <v>50140</v>
      </c>
      <c r="D45" s="291">
        <v>36893</v>
      </c>
      <c r="E45" s="273">
        <v>42653</v>
      </c>
      <c r="F45" s="291">
        <v>35921</v>
      </c>
      <c r="G45" s="273">
        <v>50368</v>
      </c>
      <c r="L45" s="83"/>
      <c r="M45" s="83"/>
      <c r="O45" s="497"/>
      <c r="P45" s="497"/>
      <c r="Q45" s="497"/>
      <c r="R45" s="497"/>
      <c r="S45" s="496"/>
      <c r="T45" s="496"/>
      <c r="U45" s="496"/>
      <c r="V45" s="496"/>
      <c r="W45" s="496"/>
      <c r="Y45" s="532"/>
    </row>
    <row r="46" spans="1:25" s="262" customFormat="1" ht="5.0999999999999996" customHeight="1">
      <c r="A46" s="255"/>
      <c r="B46" s="257"/>
      <c r="C46" s="272"/>
      <c r="D46" s="281"/>
      <c r="E46" s="272"/>
      <c r="F46" s="281"/>
      <c r="G46" s="272"/>
      <c r="H46" s="44"/>
      <c r="I46" s="276"/>
      <c r="J46" s="277"/>
      <c r="L46" s="83"/>
      <c r="M46" s="83"/>
      <c r="O46" s="498"/>
      <c r="P46" s="498"/>
      <c r="Q46" s="498"/>
      <c r="R46" s="498"/>
      <c r="S46" s="498"/>
      <c r="Y46" s="532"/>
    </row>
    <row r="47" spans="1:25" hidden="1">
      <c r="A47" s="255"/>
      <c r="B47" s="96"/>
      <c r="C47" s="272"/>
      <c r="D47" s="285"/>
      <c r="E47" s="272"/>
      <c r="F47" s="286"/>
      <c r="G47" s="272"/>
      <c r="L47" s="83"/>
      <c r="M47" s="83"/>
      <c r="O47" s="497"/>
      <c r="P47" s="497"/>
      <c r="Q47" s="497"/>
      <c r="R47" s="497"/>
      <c r="S47" s="497"/>
    </row>
    <row r="48" spans="1:25" collapsed="1">
      <c r="A48" s="255"/>
      <c r="B48" s="266" t="s">
        <v>231</v>
      </c>
      <c r="C48" s="272"/>
      <c r="D48" s="285"/>
      <c r="E48" s="272"/>
      <c r="F48" s="286"/>
      <c r="G48" s="272"/>
      <c r="L48" s="83"/>
      <c r="M48" s="83"/>
      <c r="O48" s="497"/>
      <c r="P48" s="497"/>
      <c r="Q48" s="497"/>
      <c r="R48" s="497"/>
      <c r="S48" s="497"/>
    </row>
    <row r="49" spans="1:25">
      <c r="A49" s="255"/>
      <c r="B49" s="271" t="s">
        <v>160</v>
      </c>
      <c r="C49" s="272">
        <v>7647</v>
      </c>
      <c r="D49" s="285">
        <v>6511</v>
      </c>
      <c r="E49" s="272">
        <v>7953</v>
      </c>
      <c r="F49" s="286">
        <v>12720</v>
      </c>
      <c r="G49" s="272">
        <v>7765</v>
      </c>
      <c r="L49" s="83"/>
      <c r="M49" s="83"/>
      <c r="O49" s="497"/>
      <c r="P49" s="497"/>
      <c r="Q49" s="497"/>
      <c r="R49" s="497"/>
      <c r="S49" s="497"/>
    </row>
    <row r="50" spans="1:25">
      <c r="A50" s="255"/>
      <c r="B50" s="271" t="s">
        <v>232</v>
      </c>
      <c r="C50" s="272">
        <v>233</v>
      </c>
      <c r="D50" s="285">
        <v>4245</v>
      </c>
      <c r="E50" s="272">
        <v>4911</v>
      </c>
      <c r="F50" s="286">
        <v>-1487</v>
      </c>
      <c r="G50" s="272">
        <v>5453</v>
      </c>
      <c r="L50" s="83"/>
      <c r="M50" s="83"/>
      <c r="O50" s="497"/>
      <c r="P50" s="497"/>
      <c r="Q50" s="497"/>
      <c r="R50" s="497"/>
      <c r="S50" s="497"/>
    </row>
    <row r="51" spans="1:25" s="262" customFormat="1" ht="5.0999999999999996" customHeight="1">
      <c r="A51" s="255"/>
      <c r="B51" s="257"/>
      <c r="C51" s="272"/>
      <c r="D51" s="281"/>
      <c r="E51" s="272"/>
      <c r="F51" s="281"/>
      <c r="G51" s="272"/>
      <c r="H51" s="44"/>
      <c r="I51" s="276"/>
      <c r="J51" s="277"/>
      <c r="L51" s="83"/>
      <c r="M51" s="83"/>
      <c r="O51" s="498"/>
      <c r="P51" s="498"/>
      <c r="Q51" s="498"/>
      <c r="R51" s="498"/>
      <c r="S51" s="498"/>
      <c r="Y51" s="532"/>
    </row>
    <row r="52" spans="1:25" hidden="1">
      <c r="A52" s="255"/>
      <c r="B52" s="96"/>
      <c r="C52" s="272"/>
      <c r="D52" s="285"/>
      <c r="E52" s="272"/>
      <c r="F52" s="286"/>
      <c r="G52" s="272"/>
      <c r="L52" s="83"/>
      <c r="M52" s="83"/>
      <c r="O52" s="497"/>
      <c r="P52" s="497"/>
      <c r="Q52" s="497"/>
      <c r="R52" s="497"/>
      <c r="S52" s="497"/>
    </row>
    <row r="53" spans="1:25" s="50" customFormat="1" collapsed="1">
      <c r="A53" s="255"/>
      <c r="B53" s="266" t="s">
        <v>132</v>
      </c>
      <c r="C53" s="273">
        <v>42260</v>
      </c>
      <c r="D53" s="288">
        <v>26137</v>
      </c>
      <c r="E53" s="273">
        <v>29789</v>
      </c>
      <c r="F53" s="289">
        <v>24688</v>
      </c>
      <c r="G53" s="273">
        <v>37150</v>
      </c>
      <c r="L53" s="83"/>
      <c r="M53" s="83"/>
      <c r="O53" s="497"/>
      <c r="P53" s="497"/>
      <c r="Q53" s="497"/>
      <c r="R53" s="497"/>
      <c r="S53" s="496"/>
      <c r="T53" s="496"/>
      <c r="U53" s="496"/>
      <c r="V53" s="496"/>
      <c r="W53" s="496"/>
      <c r="Y53" s="532"/>
    </row>
    <row r="54" spans="1:25" s="50" customFormat="1" ht="4.5" customHeight="1">
      <c r="A54" s="255"/>
      <c r="B54" s="266"/>
      <c r="C54" s="273"/>
      <c r="D54" s="288"/>
      <c r="E54" s="273"/>
      <c r="F54" s="289"/>
      <c r="G54" s="273"/>
      <c r="L54" s="83"/>
      <c r="M54" s="83"/>
      <c r="O54" s="496"/>
      <c r="P54" s="496"/>
      <c r="Q54" s="496"/>
      <c r="R54" s="496"/>
      <c r="S54" s="496"/>
      <c r="Y54" s="532"/>
    </row>
    <row r="55" spans="1:25" s="50" customFormat="1" ht="4.5" customHeight="1">
      <c r="A55" s="255"/>
      <c r="B55" s="266"/>
      <c r="C55" s="273"/>
      <c r="D55" s="288"/>
      <c r="E55" s="273"/>
      <c r="F55" s="289"/>
      <c r="G55" s="273"/>
      <c r="L55" s="83"/>
      <c r="M55" s="83"/>
      <c r="O55" s="496"/>
      <c r="P55" s="496"/>
      <c r="Q55" s="496"/>
      <c r="R55" s="496"/>
      <c r="S55" s="496"/>
      <c r="Y55" s="532"/>
    </row>
    <row r="56" spans="1:25" s="50" customFormat="1">
      <c r="A56" s="255"/>
      <c r="B56" s="486" t="s">
        <v>311</v>
      </c>
      <c r="C56" s="273">
        <v>0</v>
      </c>
      <c r="D56" s="288">
        <v>0</v>
      </c>
      <c r="E56" s="273">
        <v>0</v>
      </c>
      <c r="F56" s="289">
        <v>0</v>
      </c>
      <c r="G56" s="273">
        <v>0</v>
      </c>
      <c r="L56" s="83"/>
      <c r="M56" s="83"/>
      <c r="O56" s="497"/>
      <c r="P56" s="497"/>
      <c r="Q56" s="497"/>
      <c r="R56" s="497"/>
      <c r="S56" s="496"/>
      <c r="Y56" s="532"/>
    </row>
    <row r="57" spans="1:25" s="50" customFormat="1">
      <c r="A57" s="255"/>
      <c r="B57" s="487" t="s">
        <v>312</v>
      </c>
      <c r="C57" s="273">
        <v>0</v>
      </c>
      <c r="D57" s="288">
        <v>0</v>
      </c>
      <c r="E57" s="273">
        <v>0</v>
      </c>
      <c r="F57" s="289">
        <v>0</v>
      </c>
      <c r="G57" s="273">
        <v>0</v>
      </c>
      <c r="L57" s="83"/>
      <c r="M57" s="83"/>
      <c r="O57" s="497"/>
      <c r="P57" s="497"/>
      <c r="Q57" s="497"/>
      <c r="R57" s="497"/>
      <c r="S57" s="496"/>
      <c r="Y57" s="532"/>
    </row>
    <row r="58" spans="1:25" s="50" customFormat="1">
      <c r="A58" s="255"/>
      <c r="B58" s="488" t="s">
        <v>313</v>
      </c>
      <c r="C58" s="273">
        <v>0</v>
      </c>
      <c r="D58" s="288">
        <v>0</v>
      </c>
      <c r="E58" s="273">
        <v>0</v>
      </c>
      <c r="F58" s="289">
        <v>0</v>
      </c>
      <c r="G58" s="273">
        <v>0</v>
      </c>
      <c r="L58" s="83"/>
      <c r="M58" s="83"/>
      <c r="O58" s="497"/>
      <c r="P58" s="497"/>
      <c r="Q58" s="497"/>
      <c r="R58" s="497"/>
      <c r="S58" s="496"/>
      <c r="T58" s="496"/>
      <c r="U58" s="496"/>
      <c r="V58" s="496"/>
      <c r="W58" s="496"/>
      <c r="Y58" s="532"/>
    </row>
    <row r="59" spans="1:25" s="50" customFormat="1" ht="4.5" customHeight="1">
      <c r="A59" s="255"/>
      <c r="B59" s="266"/>
      <c r="C59" s="273"/>
      <c r="D59" s="288"/>
      <c r="E59" s="273"/>
      <c r="F59" s="289"/>
      <c r="G59" s="273"/>
      <c r="L59" s="83"/>
      <c r="M59" s="83"/>
      <c r="O59" s="496"/>
      <c r="P59" s="496"/>
      <c r="Q59" s="496"/>
      <c r="R59" s="496"/>
      <c r="S59" s="496"/>
      <c r="Y59" s="532"/>
    </row>
    <row r="60" spans="1:25" s="50" customFormat="1">
      <c r="A60" s="255"/>
      <c r="B60" s="489" t="s">
        <v>314</v>
      </c>
      <c r="C60" s="273">
        <v>42260</v>
      </c>
      <c r="D60" s="288">
        <v>26137</v>
      </c>
      <c r="E60" s="273">
        <v>29789</v>
      </c>
      <c r="F60" s="289">
        <v>24688</v>
      </c>
      <c r="G60" s="273">
        <v>37150</v>
      </c>
      <c r="L60" s="83"/>
      <c r="M60" s="83"/>
      <c r="O60" s="497"/>
      <c r="P60" s="497"/>
      <c r="Q60" s="497"/>
      <c r="R60" s="497"/>
      <c r="S60" s="496"/>
      <c r="T60" s="496"/>
      <c r="U60" s="496"/>
      <c r="V60" s="496"/>
      <c r="W60" s="496"/>
      <c r="Y60" s="532"/>
    </row>
    <row r="61" spans="1:25" s="262" customFormat="1" ht="5.0999999999999996" customHeight="1">
      <c r="A61" s="255"/>
      <c r="B61" s="257"/>
      <c r="C61" s="272"/>
      <c r="D61" s="281"/>
      <c r="E61" s="272"/>
      <c r="F61" s="281"/>
      <c r="G61" s="272"/>
      <c r="H61" s="44"/>
      <c r="I61" s="276"/>
      <c r="J61" s="277"/>
      <c r="O61" s="498"/>
      <c r="P61" s="498"/>
      <c r="Q61" s="498"/>
      <c r="R61" s="498"/>
      <c r="S61" s="498"/>
      <c r="Y61" s="532"/>
    </row>
    <row r="62" spans="1:25" s="278" customFormat="1" ht="5.0999999999999996" customHeight="1">
      <c r="A62" s="262"/>
      <c r="B62" s="274"/>
      <c r="C62" s="164"/>
      <c r="D62" s="274"/>
      <c r="E62" s="275"/>
      <c r="F62" s="279"/>
      <c r="G62" s="164"/>
      <c r="H62" s="44"/>
      <c r="I62" s="279"/>
      <c r="J62" s="280"/>
      <c r="O62" s="499"/>
      <c r="P62" s="499"/>
      <c r="Q62" s="499"/>
      <c r="R62" s="499"/>
      <c r="S62" s="499"/>
      <c r="Y62" s="532"/>
    </row>
    <row r="63" spans="1:25">
      <c r="O63" s="497"/>
      <c r="P63" s="497"/>
      <c r="Q63" s="497"/>
      <c r="R63" s="497"/>
      <c r="S63" s="497"/>
    </row>
    <row r="64" spans="1:25">
      <c r="A64" s="290"/>
      <c r="B64" s="46" t="s">
        <v>185</v>
      </c>
      <c r="O64" s="497"/>
      <c r="P64" s="497"/>
      <c r="Q64" s="497"/>
      <c r="R64" s="497"/>
      <c r="S64" s="497"/>
    </row>
    <row r="65" spans="1:25">
      <c r="O65" s="497"/>
      <c r="P65" s="497"/>
      <c r="Q65" s="497"/>
      <c r="R65" s="497"/>
      <c r="S65" s="497"/>
    </row>
    <row r="66" spans="1:25">
      <c r="B66" s="262"/>
      <c r="C66" s="262"/>
      <c r="D66" s="262"/>
      <c r="E66" s="315"/>
      <c r="G66" s="315" t="s">
        <v>188</v>
      </c>
      <c r="O66" s="497"/>
      <c r="P66" s="497"/>
      <c r="Q66" s="497"/>
      <c r="R66" s="497"/>
      <c r="S66" s="497"/>
    </row>
    <row r="67" spans="1:25">
      <c r="B67" s="590" t="s">
        <v>0</v>
      </c>
      <c r="C67" s="316" t="s">
        <v>1</v>
      </c>
      <c r="D67" s="316"/>
      <c r="E67" s="316"/>
      <c r="F67" s="316"/>
      <c r="G67" s="316"/>
      <c r="O67" s="497"/>
      <c r="P67" s="497"/>
      <c r="Q67" s="497"/>
      <c r="R67" s="497"/>
      <c r="S67" s="497"/>
    </row>
    <row r="68" spans="1:25">
      <c r="B68" s="590"/>
      <c r="C68" s="317">
        <f>C8</f>
        <v>45016</v>
      </c>
      <c r="D68" s="317">
        <f t="shared" ref="D68:G68" si="0">D8</f>
        <v>44926</v>
      </c>
      <c r="E68" s="317">
        <f t="shared" si="0"/>
        <v>44834</v>
      </c>
      <c r="F68" s="317">
        <f t="shared" si="0"/>
        <v>44742</v>
      </c>
      <c r="G68" s="317">
        <f t="shared" si="0"/>
        <v>44651</v>
      </c>
      <c r="O68" s="497"/>
      <c r="P68" s="497"/>
      <c r="Q68" s="497"/>
      <c r="R68" s="497"/>
      <c r="S68" s="497"/>
    </row>
    <row r="69" spans="1:25">
      <c r="A69" s="255"/>
      <c r="B69" s="318" t="s">
        <v>132</v>
      </c>
      <c r="C69" s="361">
        <v>42260</v>
      </c>
      <c r="D69" s="327">
        <v>26137</v>
      </c>
      <c r="E69" s="327">
        <v>29789</v>
      </c>
      <c r="F69" s="327">
        <v>24688</v>
      </c>
      <c r="G69" s="327">
        <v>37150</v>
      </c>
      <c r="O69" s="497"/>
      <c r="P69" s="497"/>
      <c r="Q69" s="497"/>
      <c r="R69" s="497"/>
      <c r="S69" s="497"/>
      <c r="T69" s="497"/>
      <c r="U69" s="497"/>
      <c r="V69" s="497"/>
      <c r="W69" s="497"/>
    </row>
    <row r="70" spans="1:25">
      <c r="B70" s="319" t="s">
        <v>214</v>
      </c>
      <c r="C70" s="164"/>
      <c r="D70" s="48"/>
      <c r="E70" s="48"/>
      <c r="F70" s="48"/>
      <c r="O70" s="497"/>
      <c r="P70" s="497"/>
      <c r="Q70" s="497"/>
      <c r="R70" s="497"/>
      <c r="S70" s="497"/>
    </row>
    <row r="71" spans="1:25">
      <c r="B71" s="318" t="s">
        <v>196</v>
      </c>
      <c r="C71" s="164"/>
      <c r="D71" s="48"/>
      <c r="E71" s="48"/>
      <c r="F71" s="48"/>
      <c r="O71" s="497"/>
      <c r="P71" s="497"/>
      <c r="Q71" s="497"/>
      <c r="R71" s="497"/>
      <c r="S71" s="497"/>
    </row>
    <row r="72" spans="1:25">
      <c r="A72" s="255"/>
      <c r="B72" s="45" t="s">
        <v>235</v>
      </c>
      <c r="C72" s="164">
        <v>-5792.937414</v>
      </c>
      <c r="D72" s="48">
        <v>-1997.3421369999978</v>
      </c>
      <c r="E72" s="48">
        <v>1835.3136329999998</v>
      </c>
      <c r="F72" s="48">
        <v>-2774.9954010000001</v>
      </c>
      <c r="G72" s="48">
        <v>1631.7784950000005</v>
      </c>
      <c r="O72" s="497"/>
      <c r="P72" s="497"/>
      <c r="Q72" s="497"/>
      <c r="R72" s="497"/>
      <c r="S72" s="497"/>
    </row>
    <row r="73" spans="1:25">
      <c r="A73" s="255"/>
      <c r="B73" s="45" t="s">
        <v>233</v>
      </c>
      <c r="C73" s="164">
        <v>256.93741399999999</v>
      </c>
      <c r="D73" s="48">
        <v>-2555.6578630000022</v>
      </c>
      <c r="E73" s="48">
        <v>-7251.3136329999998</v>
      </c>
      <c r="F73" s="48">
        <v>-7525.0045989999999</v>
      </c>
      <c r="G73" s="48">
        <v>-4042.7784950000005</v>
      </c>
      <c r="O73" s="497"/>
      <c r="P73" s="497"/>
      <c r="Q73" s="497"/>
      <c r="R73" s="497"/>
      <c r="S73" s="497"/>
    </row>
    <row r="74" spans="1:25">
      <c r="A74" s="255"/>
      <c r="B74" s="45" t="s">
        <v>186</v>
      </c>
      <c r="C74" s="164">
        <v>0</v>
      </c>
      <c r="D74" s="48">
        <v>0</v>
      </c>
      <c r="E74" s="48">
        <v>0</v>
      </c>
      <c r="F74" s="48">
        <v>0</v>
      </c>
      <c r="G74" s="48">
        <v>0</v>
      </c>
      <c r="O74" s="497"/>
      <c r="P74" s="497"/>
      <c r="Q74" s="497"/>
      <c r="R74" s="497"/>
      <c r="S74" s="497"/>
    </row>
    <row r="75" spans="1:25">
      <c r="A75" s="255"/>
      <c r="B75" s="320" t="s">
        <v>236</v>
      </c>
      <c r="C75" s="164">
        <v>0</v>
      </c>
      <c r="D75" s="48">
        <v>0</v>
      </c>
      <c r="E75" s="48">
        <v>0</v>
      </c>
      <c r="F75" s="48">
        <v>0</v>
      </c>
      <c r="G75" s="48">
        <v>0</v>
      </c>
      <c r="O75" s="497"/>
      <c r="P75" s="497"/>
      <c r="Q75" s="497"/>
      <c r="R75" s="497"/>
      <c r="S75" s="497"/>
    </row>
    <row r="76" spans="1:25">
      <c r="A76" s="255"/>
      <c r="B76" s="320" t="s">
        <v>243</v>
      </c>
      <c r="C76" s="164">
        <v>3</v>
      </c>
      <c r="D76" s="48">
        <v>823</v>
      </c>
      <c r="E76" s="48">
        <v>1743</v>
      </c>
      <c r="F76" s="48">
        <v>1796</v>
      </c>
      <c r="G76" s="48">
        <v>1035</v>
      </c>
      <c r="O76" s="497"/>
      <c r="P76" s="497"/>
      <c r="Q76" s="497"/>
      <c r="R76" s="497"/>
      <c r="S76" s="497"/>
    </row>
    <row r="77" spans="1:25">
      <c r="A77" s="255"/>
      <c r="B77" s="321"/>
      <c r="C77" s="322">
        <v>-5533</v>
      </c>
      <c r="D77" s="323">
        <v>-3730</v>
      </c>
      <c r="E77" s="323">
        <v>-3673</v>
      </c>
      <c r="F77" s="323">
        <v>-8504</v>
      </c>
      <c r="G77" s="323">
        <v>-1376</v>
      </c>
      <c r="O77" s="497"/>
      <c r="P77" s="497"/>
      <c r="Q77" s="497"/>
      <c r="R77" s="497"/>
      <c r="S77" s="497"/>
      <c r="T77" s="497"/>
      <c r="U77" s="497"/>
      <c r="V77" s="497"/>
      <c r="W77" s="497"/>
    </row>
    <row r="78" spans="1:25" s="262" customFormat="1" ht="5.0999999999999996" customHeight="1">
      <c r="A78" s="255"/>
      <c r="B78" s="257"/>
      <c r="C78" s="272"/>
      <c r="D78" s="281"/>
      <c r="E78" s="281"/>
      <c r="F78" s="281"/>
      <c r="G78" s="281"/>
      <c r="H78" s="44"/>
      <c r="I78" s="276"/>
      <c r="J78" s="277"/>
      <c r="O78" s="498"/>
      <c r="P78" s="498"/>
      <c r="Q78" s="498"/>
      <c r="R78" s="498"/>
      <c r="S78" s="498"/>
      <c r="Y78" s="532"/>
    </row>
    <row r="79" spans="1:25">
      <c r="B79" s="318" t="s">
        <v>197</v>
      </c>
      <c r="C79" s="164"/>
      <c r="D79" s="48"/>
      <c r="E79" s="48"/>
      <c r="F79" s="48"/>
      <c r="O79" s="497"/>
      <c r="P79" s="497"/>
      <c r="Q79" s="497"/>
      <c r="R79" s="497"/>
      <c r="S79" s="497"/>
    </row>
    <row r="80" spans="1:25">
      <c r="A80" s="255"/>
      <c r="B80" s="45" t="s">
        <v>187</v>
      </c>
      <c r="C80" s="164">
        <v>91.444376000000005</v>
      </c>
      <c r="D80" s="48">
        <v>-11.43933800000001</v>
      </c>
      <c r="E80" s="48">
        <v>-66.729894000000002</v>
      </c>
      <c r="F80" s="48">
        <v>-188.94144399999999</v>
      </c>
      <c r="G80" s="48">
        <v>50.339569000000012</v>
      </c>
      <c r="O80" s="497"/>
      <c r="P80" s="497"/>
      <c r="Q80" s="497"/>
      <c r="R80" s="497"/>
      <c r="S80" s="497"/>
    </row>
    <row r="81" spans="1:25">
      <c r="A81" s="255"/>
      <c r="B81" s="360" t="s">
        <v>244</v>
      </c>
      <c r="C81" s="164">
        <v>51.897986000000003</v>
      </c>
      <c r="D81" s="48">
        <v>19.590822999999997</v>
      </c>
      <c r="E81" s="48">
        <v>1.1168709999999997</v>
      </c>
      <c r="F81" s="48">
        <v>-26.649709999999999</v>
      </c>
      <c r="G81" s="48">
        <v>16.200009000000001</v>
      </c>
      <c r="O81" s="497"/>
      <c r="P81" s="497"/>
      <c r="Q81" s="497"/>
      <c r="R81" s="497"/>
      <c r="S81" s="497"/>
    </row>
    <row r="82" spans="1:25">
      <c r="A82" s="255"/>
      <c r="B82" s="318" t="s">
        <v>243</v>
      </c>
      <c r="C82" s="164">
        <v>2</v>
      </c>
      <c r="D82" s="48">
        <v>-2</v>
      </c>
      <c r="E82" s="48">
        <v>2</v>
      </c>
      <c r="F82" s="48">
        <v>46</v>
      </c>
      <c r="G82" s="48">
        <v>-9</v>
      </c>
      <c r="O82" s="497"/>
      <c r="P82" s="497"/>
      <c r="Q82" s="497"/>
      <c r="R82" s="497"/>
      <c r="S82" s="497"/>
    </row>
    <row r="83" spans="1:25">
      <c r="A83" s="255"/>
      <c r="B83" s="324"/>
      <c r="C83" s="325">
        <v>145.34236200000001</v>
      </c>
      <c r="D83" s="326">
        <v>5.5514849999999889</v>
      </c>
      <c r="E83" s="326">
        <v>-63.613022999999998</v>
      </c>
      <c r="F83" s="326">
        <v>-169.59115399999999</v>
      </c>
      <c r="G83" s="326">
        <v>57.539578000000013</v>
      </c>
      <c r="O83" s="497"/>
      <c r="P83" s="497"/>
      <c r="Q83" s="497"/>
      <c r="R83" s="497"/>
      <c r="S83" s="497"/>
      <c r="T83" s="497"/>
      <c r="U83" s="497"/>
      <c r="V83" s="497"/>
      <c r="W83" s="497"/>
    </row>
    <row r="84" spans="1:25" s="262" customFormat="1" ht="5.0999999999999996" customHeight="1">
      <c r="A84" s="255"/>
      <c r="B84" s="257"/>
      <c r="C84" s="272"/>
      <c r="D84" s="281"/>
      <c r="E84" s="281"/>
      <c r="F84" s="281"/>
      <c r="G84" s="281"/>
      <c r="H84" s="44"/>
      <c r="I84" s="276"/>
      <c r="J84" s="277"/>
      <c r="O84" s="498"/>
      <c r="P84" s="498"/>
      <c r="Q84" s="498"/>
      <c r="R84" s="498"/>
      <c r="S84" s="498"/>
      <c r="Y84" s="532"/>
    </row>
    <row r="85" spans="1:25">
      <c r="A85" s="255"/>
      <c r="B85" s="319" t="s">
        <v>245</v>
      </c>
      <c r="C85" s="165">
        <v>-5387.6576379999997</v>
      </c>
      <c r="D85" s="327">
        <v>-3723.448515</v>
      </c>
      <c r="E85" s="327">
        <v>-3736.6130229999999</v>
      </c>
      <c r="F85" s="327">
        <v>-8673.5911539999997</v>
      </c>
      <c r="G85" s="327">
        <v>-1318.5604219999998</v>
      </c>
      <c r="O85" s="497"/>
      <c r="P85" s="497"/>
      <c r="Q85" s="497"/>
      <c r="R85" s="497"/>
      <c r="S85" s="497"/>
      <c r="T85" s="497"/>
      <c r="U85" s="497"/>
      <c r="V85" s="497"/>
      <c r="W85" s="497"/>
    </row>
    <row r="86" spans="1:25" s="262" customFormat="1" ht="5.0999999999999996" customHeight="1">
      <c r="A86" s="255"/>
      <c r="B86" s="257"/>
      <c r="C86" s="272"/>
      <c r="D86" s="281"/>
      <c r="E86" s="281"/>
      <c r="F86" s="281"/>
      <c r="G86" s="281"/>
      <c r="H86" s="44"/>
      <c r="I86" s="276"/>
      <c r="J86" s="277"/>
      <c r="S86" s="498"/>
      <c r="T86" s="498"/>
      <c r="U86" s="498"/>
      <c r="V86" s="498"/>
      <c r="W86" s="498"/>
      <c r="Y86" s="532"/>
    </row>
    <row r="87" spans="1:25">
      <c r="A87" s="255"/>
      <c r="B87" s="335" t="s">
        <v>246</v>
      </c>
      <c r="C87" s="336">
        <v>36872.342362000003</v>
      </c>
      <c r="D87" s="337">
        <v>22413.551485</v>
      </c>
      <c r="E87" s="337">
        <v>26052.386977000002</v>
      </c>
      <c r="F87" s="337">
        <v>16014.408846</v>
      </c>
      <c r="G87" s="337">
        <v>35831.339578000006</v>
      </c>
      <c r="O87" s="497"/>
      <c r="P87" s="497"/>
      <c r="Q87" s="497"/>
      <c r="R87" s="497"/>
      <c r="S87" s="497"/>
      <c r="T87" s="497"/>
      <c r="U87" s="497"/>
      <c r="V87" s="497"/>
      <c r="W87" s="497"/>
    </row>
    <row r="88" spans="1:25" s="262" customFormat="1" ht="5.0999999999999996" customHeight="1">
      <c r="A88" s="255"/>
      <c r="B88" s="257"/>
      <c r="C88" s="272"/>
      <c r="D88" s="281"/>
      <c r="E88" s="281"/>
      <c r="F88" s="281"/>
      <c r="G88" s="281"/>
      <c r="H88" s="44"/>
      <c r="I88" s="276"/>
      <c r="J88" s="277"/>
      <c r="S88" s="498"/>
      <c r="T88" s="498"/>
      <c r="U88" s="498"/>
      <c r="V88" s="498"/>
      <c r="W88" s="498"/>
      <c r="Y88" s="532"/>
    </row>
    <row r="89" spans="1:25">
      <c r="B89" s="319" t="s">
        <v>198</v>
      </c>
      <c r="C89" s="165">
        <v>42260</v>
      </c>
      <c r="D89" s="327">
        <v>26137</v>
      </c>
      <c r="E89" s="327">
        <v>29789</v>
      </c>
      <c r="F89" s="327">
        <v>24688</v>
      </c>
      <c r="G89" s="327">
        <v>37150</v>
      </c>
      <c r="O89" s="497"/>
      <c r="P89" s="497"/>
      <c r="Q89" s="497"/>
      <c r="R89" s="497"/>
      <c r="S89" s="497"/>
      <c r="T89" s="497"/>
      <c r="U89" s="497"/>
      <c r="V89" s="497"/>
      <c r="W89" s="497"/>
    </row>
    <row r="90" spans="1:25">
      <c r="A90" s="255"/>
      <c r="B90" s="318" t="s">
        <v>199</v>
      </c>
      <c r="C90" s="164">
        <v>30056</v>
      </c>
      <c r="D90" s="48">
        <v>15882</v>
      </c>
      <c r="E90" s="48">
        <v>21452</v>
      </c>
      <c r="F90" s="48">
        <v>16069</v>
      </c>
      <c r="G90" s="48">
        <v>20078</v>
      </c>
      <c r="O90" s="497"/>
      <c r="P90" s="497"/>
      <c r="Q90" s="497"/>
      <c r="R90" s="497"/>
      <c r="S90" s="497"/>
    </row>
    <row r="91" spans="1:25">
      <c r="A91" s="255"/>
      <c r="B91" s="318" t="s">
        <v>200</v>
      </c>
      <c r="C91" s="334">
        <v>12204</v>
      </c>
      <c r="D91" s="48">
        <v>10255</v>
      </c>
      <c r="E91" s="48">
        <v>8337</v>
      </c>
      <c r="F91" s="48">
        <v>8619</v>
      </c>
      <c r="G91" s="48">
        <v>17072</v>
      </c>
      <c r="O91" s="497"/>
      <c r="P91" s="497"/>
      <c r="Q91" s="497"/>
      <c r="R91" s="497"/>
      <c r="S91" s="497"/>
    </row>
    <row r="92" spans="1:25" s="262" customFormat="1" ht="5.0999999999999996" customHeight="1">
      <c r="A92" s="255"/>
      <c r="B92" s="333"/>
      <c r="C92" s="275"/>
      <c r="D92" s="279"/>
      <c r="E92" s="279"/>
      <c r="F92" s="279"/>
      <c r="G92" s="279"/>
      <c r="H92" s="44"/>
      <c r="I92" s="276"/>
      <c r="J92" s="277"/>
      <c r="O92" s="498"/>
      <c r="P92" s="498"/>
      <c r="Q92" s="498"/>
      <c r="R92" s="498"/>
      <c r="S92" s="498"/>
      <c r="Y92" s="532"/>
    </row>
    <row r="93" spans="1:25" s="262" customFormat="1" ht="5.0999999999999996" customHeight="1">
      <c r="A93" s="255"/>
      <c r="B93" s="257"/>
      <c r="C93" s="272"/>
      <c r="D93" s="281"/>
      <c r="E93" s="281"/>
      <c r="F93" s="281"/>
      <c r="G93" s="281"/>
      <c r="H93" s="44"/>
      <c r="I93" s="276"/>
      <c r="J93" s="277"/>
      <c r="O93" s="498"/>
      <c r="P93" s="498"/>
      <c r="Q93" s="498"/>
      <c r="R93" s="498"/>
      <c r="S93" s="498"/>
      <c r="Y93" s="532"/>
    </row>
    <row r="94" spans="1:25">
      <c r="B94" s="319" t="s">
        <v>247</v>
      </c>
      <c r="C94" s="165">
        <v>-5387.6576379999997</v>
      </c>
      <c r="D94" s="327">
        <v>-3723.448515</v>
      </c>
      <c r="E94" s="327">
        <v>-3736.6130229999999</v>
      </c>
      <c r="F94" s="327">
        <v>-8673.5911539999997</v>
      </c>
      <c r="G94" s="327">
        <v>-1318.5604219999998</v>
      </c>
      <c r="O94" s="497"/>
      <c r="P94" s="497"/>
      <c r="Q94" s="497"/>
      <c r="R94" s="497"/>
      <c r="S94" s="532"/>
      <c r="T94" s="532"/>
      <c r="U94" s="532"/>
      <c r="V94" s="532"/>
      <c r="W94" s="532"/>
    </row>
    <row r="95" spans="1:25">
      <c r="A95" s="255"/>
      <c r="B95" s="318" t="s">
        <v>199</v>
      </c>
      <c r="C95" s="164">
        <v>-2261</v>
      </c>
      <c r="D95" s="48">
        <v>-4135</v>
      </c>
      <c r="E95" s="48">
        <v>-9388</v>
      </c>
      <c r="F95" s="48">
        <v>-12316</v>
      </c>
      <c r="G95" s="48">
        <v>-4482</v>
      </c>
      <c r="O95" s="497"/>
      <c r="P95" s="497"/>
      <c r="Q95" s="497"/>
      <c r="R95" s="497"/>
      <c r="S95" s="497"/>
    </row>
    <row r="96" spans="1:25">
      <c r="A96" s="255"/>
      <c r="B96" s="318" t="s">
        <v>200</v>
      </c>
      <c r="C96" s="334">
        <v>-3127</v>
      </c>
      <c r="D96" s="48">
        <v>412</v>
      </c>
      <c r="E96" s="48">
        <v>5651</v>
      </c>
      <c r="F96" s="48">
        <v>3642</v>
      </c>
      <c r="G96" s="48">
        <v>3163</v>
      </c>
      <c r="O96" s="497"/>
      <c r="P96" s="497"/>
      <c r="Q96" s="497"/>
      <c r="R96" s="497"/>
      <c r="S96" s="497"/>
    </row>
    <row r="97" spans="1:25" s="262" customFormat="1" ht="5.0999999999999996" customHeight="1">
      <c r="A97" s="255"/>
      <c r="B97" s="333"/>
      <c r="C97" s="275"/>
      <c r="D97" s="279"/>
      <c r="E97" s="279"/>
      <c r="F97" s="279"/>
      <c r="G97" s="279"/>
      <c r="H97" s="44"/>
      <c r="I97" s="276"/>
      <c r="J97" s="277"/>
      <c r="O97" s="498"/>
      <c r="P97" s="498"/>
      <c r="Q97" s="498"/>
      <c r="R97" s="498"/>
      <c r="S97" s="498"/>
      <c r="Y97" s="532"/>
    </row>
    <row r="98" spans="1:25" s="262" customFormat="1" ht="5.0999999999999996" customHeight="1">
      <c r="A98" s="255"/>
      <c r="B98" s="338"/>
      <c r="C98" s="275"/>
      <c r="D98" s="48"/>
      <c r="E98" s="48"/>
      <c r="F98" s="48"/>
      <c r="G98" s="48"/>
      <c r="H98" s="44"/>
      <c r="I98" s="276"/>
      <c r="J98" s="339"/>
      <c r="O98" s="498"/>
      <c r="P98" s="498"/>
      <c r="Q98" s="498"/>
      <c r="R98" s="498"/>
      <c r="S98" s="498"/>
      <c r="Y98" s="532"/>
    </row>
    <row r="99" spans="1:25" s="262" customFormat="1">
      <c r="A99" s="255"/>
      <c r="B99" s="340" t="s">
        <v>248</v>
      </c>
      <c r="C99" s="165">
        <v>36872.342362000003</v>
      </c>
      <c r="D99" s="327">
        <v>22413.551485</v>
      </c>
      <c r="E99" s="327">
        <v>26052.386977000002</v>
      </c>
      <c r="F99" s="327">
        <v>16014.408846</v>
      </c>
      <c r="G99" s="327">
        <v>35831.339578000006</v>
      </c>
      <c r="H99" s="44"/>
      <c r="I99" s="276"/>
      <c r="J99" s="339"/>
      <c r="O99" s="497"/>
      <c r="P99" s="497"/>
      <c r="Q99" s="497"/>
      <c r="R99" s="497"/>
      <c r="S99" s="536"/>
      <c r="T99" s="536"/>
      <c r="U99" s="536"/>
      <c r="V99" s="536"/>
      <c r="W99" s="536"/>
      <c r="Y99" s="532"/>
    </row>
    <row r="100" spans="1:25" s="262" customFormat="1">
      <c r="A100" s="255"/>
      <c r="B100" s="318" t="s">
        <v>199</v>
      </c>
      <c r="C100" s="164">
        <v>27795</v>
      </c>
      <c r="D100" s="48">
        <v>11747</v>
      </c>
      <c r="E100" s="48">
        <v>12064</v>
      </c>
      <c r="F100" s="48">
        <v>3753</v>
      </c>
      <c r="G100" s="48">
        <v>15596</v>
      </c>
      <c r="H100" s="44"/>
      <c r="I100" s="276"/>
      <c r="J100" s="339"/>
      <c r="O100" s="497"/>
      <c r="P100" s="497"/>
      <c r="Q100" s="497"/>
      <c r="R100" s="497"/>
      <c r="S100" s="498"/>
      <c r="Y100" s="532"/>
    </row>
    <row r="101" spans="1:25" s="262" customFormat="1">
      <c r="A101" s="255"/>
      <c r="B101" s="318" t="s">
        <v>200</v>
      </c>
      <c r="C101" s="334">
        <v>9077</v>
      </c>
      <c r="D101" s="48">
        <v>10667</v>
      </c>
      <c r="E101" s="48">
        <v>13988</v>
      </c>
      <c r="F101" s="48">
        <v>12261</v>
      </c>
      <c r="G101" s="48">
        <v>20235</v>
      </c>
      <c r="H101" s="44"/>
      <c r="I101" s="276"/>
      <c r="J101" s="339"/>
      <c r="O101" s="497"/>
      <c r="P101" s="497"/>
      <c r="Q101" s="497"/>
      <c r="R101" s="497"/>
      <c r="S101" s="498"/>
      <c r="Y101" s="532"/>
    </row>
    <row r="102" spans="1:25" ht="5.0999999999999996" customHeight="1">
      <c r="B102" s="328"/>
      <c r="C102" s="329"/>
      <c r="D102" s="330"/>
      <c r="E102" s="330"/>
      <c r="F102" s="330"/>
      <c r="G102" s="330"/>
      <c r="O102" s="497"/>
      <c r="P102" s="497"/>
      <c r="Q102" s="497"/>
      <c r="R102" s="497"/>
      <c r="S102" s="497"/>
    </row>
    <row r="103" spans="1:25" ht="5.0999999999999996" customHeight="1">
      <c r="B103" s="341"/>
      <c r="C103" s="329"/>
      <c r="D103" s="48"/>
      <c r="E103" s="48"/>
      <c r="F103" s="48"/>
      <c r="O103" s="497"/>
      <c r="P103" s="497"/>
      <c r="Q103" s="497"/>
      <c r="R103" s="497"/>
      <c r="S103" s="497"/>
    </row>
    <row r="104" spans="1:25" ht="22.5">
      <c r="B104" s="338" t="s">
        <v>318</v>
      </c>
      <c r="C104" s="342"/>
      <c r="D104" s="343"/>
      <c r="E104" s="343"/>
      <c r="F104" s="343"/>
      <c r="G104" s="343"/>
      <c r="O104" s="497"/>
      <c r="P104" s="497"/>
      <c r="Q104" s="497"/>
      <c r="R104" s="497"/>
      <c r="S104" s="497"/>
    </row>
    <row r="105" spans="1:25">
      <c r="B105" s="373" t="s">
        <v>201</v>
      </c>
      <c r="C105" s="375">
        <v>5.3030042870935654</v>
      </c>
      <c r="D105" s="376">
        <v>2.8140883436672679</v>
      </c>
      <c r="E105" s="376">
        <v>3.8026631237685171</v>
      </c>
      <c r="F105" s="376">
        <v>2.8760415056685176</v>
      </c>
      <c r="G105" s="376">
        <v>3.5902815742181149</v>
      </c>
      <c r="O105" s="536"/>
      <c r="P105" s="536"/>
      <c r="Q105" s="536"/>
      <c r="R105" s="536"/>
      <c r="S105" s="497"/>
    </row>
    <row r="106" spans="1:25">
      <c r="B106" s="374" t="s">
        <v>202</v>
      </c>
      <c r="C106" s="375">
        <v>5.1887540713979332</v>
      </c>
      <c r="D106" s="377">
        <v>2.759753266244418</v>
      </c>
      <c r="E106" s="377">
        <v>3.7521768406924543</v>
      </c>
      <c r="F106" s="377">
        <v>2.8385046447330464</v>
      </c>
      <c r="G106" s="377">
        <v>3.5538332535744939</v>
      </c>
      <c r="O106" s="536"/>
      <c r="P106" s="536"/>
      <c r="Q106" s="536"/>
      <c r="R106" s="536"/>
      <c r="S106" s="497"/>
    </row>
    <row r="107" spans="1:25" ht="8.25" customHeight="1">
      <c r="B107" s="589"/>
      <c r="C107" s="589"/>
      <c r="D107" s="589"/>
      <c r="E107" s="589"/>
      <c r="F107" s="589"/>
      <c r="G107" s="589"/>
    </row>
    <row r="140" spans="3:7">
      <c r="C140" s="442"/>
      <c r="D140" s="442"/>
      <c r="E140" s="442"/>
      <c r="F140" s="443"/>
      <c r="G140" s="444"/>
    </row>
    <row r="166" spans="3:7">
      <c r="C166" s="450"/>
      <c r="D166" s="450"/>
      <c r="E166" s="450"/>
      <c r="F166" s="451"/>
      <c r="G166" s="452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76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showGridLines="0" view="pageBreakPreview" topLeftCell="A48" zoomScaleNormal="100" zoomScaleSheetLayoutView="100" workbookViewId="0">
      <selection activeCell="A48" sqref="A48"/>
    </sheetView>
  </sheetViews>
  <sheetFormatPr defaultColWidth="9.140625" defaultRowHeight="11.25"/>
  <cols>
    <col min="1" max="1" width="9.140625" style="379"/>
    <col min="2" max="2" width="41.140625" style="402" customWidth="1"/>
    <col min="3" max="5" width="8.7109375" style="402" customWidth="1"/>
    <col min="6" max="7" width="8.7109375" style="378" customWidth="1"/>
    <col min="8" max="8" width="2" style="379" customWidth="1"/>
    <col min="9" max="9" width="9.140625" style="379"/>
    <col min="10" max="13" width="9.140625" style="497" customWidth="1"/>
    <col min="14" max="18" width="9.140625" style="379" customWidth="1"/>
    <col min="19" max="16384" width="9.140625" style="379"/>
  </cols>
  <sheetData>
    <row r="1" spans="1:14">
      <c r="A1" s="251" t="s">
        <v>13</v>
      </c>
      <c r="B1" s="43" t="s">
        <v>37</v>
      </c>
      <c r="C1" s="43"/>
      <c r="D1" s="43"/>
      <c r="E1" s="43"/>
    </row>
    <row r="3" spans="1:14">
      <c r="A3" s="380">
        <v>2</v>
      </c>
      <c r="B3" s="43" t="s">
        <v>259</v>
      </c>
      <c r="C3" s="43"/>
      <c r="D3" s="43"/>
      <c r="E3" s="43"/>
    </row>
    <row r="4" spans="1:14">
      <c r="B4" s="43"/>
      <c r="C4" s="43"/>
      <c r="D4" s="43"/>
      <c r="E4" s="43"/>
    </row>
    <row r="5" spans="1:14" ht="10.5" customHeight="1">
      <c r="B5" s="381"/>
      <c r="C5" s="381"/>
      <c r="D5" s="381"/>
      <c r="E5" s="381"/>
    </row>
    <row r="6" spans="1:14" ht="12.75" customHeight="1">
      <c r="B6" s="381"/>
      <c r="C6" s="381"/>
      <c r="D6" s="381"/>
      <c r="E6" s="381"/>
      <c r="F6" s="382"/>
      <c r="G6" s="382" t="s">
        <v>308</v>
      </c>
    </row>
    <row r="7" spans="1:14" ht="12" customHeight="1">
      <c r="A7" s="383"/>
      <c r="B7" s="598" t="s">
        <v>0</v>
      </c>
      <c r="C7" s="384" t="s">
        <v>3</v>
      </c>
      <c r="D7" s="384" t="s">
        <v>3</v>
      </c>
      <c r="E7" s="384" t="s">
        <v>3</v>
      </c>
      <c r="F7" s="384" t="s">
        <v>3</v>
      </c>
      <c r="G7" s="384" t="s">
        <v>3</v>
      </c>
    </row>
    <row r="8" spans="1:14" ht="12" customHeight="1">
      <c r="A8" s="383"/>
      <c r="B8" s="599"/>
      <c r="C8" s="385">
        <f>'Trends file-1'!C8</f>
        <v>45016</v>
      </c>
      <c r="D8" s="385">
        <f>'Trends file-1'!D8</f>
        <v>44926</v>
      </c>
      <c r="E8" s="385">
        <f>'Trends file-1'!E8</f>
        <v>44834</v>
      </c>
      <c r="F8" s="385">
        <f>'Trends file-1'!F8</f>
        <v>44742</v>
      </c>
      <c r="G8" s="385">
        <f>'Trends file-1'!G8</f>
        <v>44651</v>
      </c>
    </row>
    <row r="9" spans="1:14">
      <c r="A9" s="383"/>
      <c r="B9" s="386" t="s">
        <v>38</v>
      </c>
      <c r="C9" s="387"/>
      <c r="D9" s="388"/>
      <c r="E9" s="389"/>
      <c r="F9" s="388"/>
      <c r="G9" s="389"/>
    </row>
    <row r="10" spans="1:14" ht="5.0999999999999996" customHeight="1">
      <c r="A10" s="383"/>
      <c r="B10" s="390"/>
      <c r="C10" s="387"/>
      <c r="D10" s="388"/>
      <c r="E10" s="389"/>
      <c r="F10" s="388"/>
      <c r="G10" s="389"/>
    </row>
    <row r="11" spans="1:14">
      <c r="A11" s="383"/>
      <c r="B11" s="390" t="s">
        <v>161</v>
      </c>
      <c r="C11" s="387"/>
      <c r="D11" s="388"/>
      <c r="E11" s="389"/>
      <c r="F11" s="388"/>
      <c r="G11" s="389"/>
    </row>
    <row r="12" spans="1:14">
      <c r="A12" s="383"/>
      <c r="B12" s="391" t="s">
        <v>267</v>
      </c>
      <c r="C12" s="293">
        <v>1609000</v>
      </c>
      <c r="D12" s="294">
        <v>1507572</v>
      </c>
      <c r="E12" s="295">
        <v>1450932</v>
      </c>
      <c r="F12" s="294">
        <v>1391332</v>
      </c>
      <c r="G12" s="295">
        <v>1270397</v>
      </c>
      <c r="N12" s="392"/>
    </row>
    <row r="13" spans="1:14" hidden="1">
      <c r="A13" s="383"/>
      <c r="B13" s="391"/>
      <c r="C13" s="293"/>
      <c r="D13" s="294"/>
      <c r="E13" s="295"/>
      <c r="F13" s="294"/>
      <c r="G13" s="295"/>
    </row>
    <row r="14" spans="1:14" hidden="1">
      <c r="A14" s="383"/>
      <c r="B14" s="391"/>
      <c r="C14" s="293"/>
      <c r="D14" s="294"/>
      <c r="E14" s="295"/>
      <c r="F14" s="294"/>
      <c r="G14" s="295"/>
    </row>
    <row r="15" spans="1:14">
      <c r="A15" s="383"/>
      <c r="B15" s="391" t="s">
        <v>266</v>
      </c>
      <c r="C15" s="293">
        <v>1659192</v>
      </c>
      <c r="D15" s="294">
        <v>1666423</v>
      </c>
      <c r="E15" s="295">
        <v>1638120</v>
      </c>
      <c r="F15" s="294">
        <v>1216293</v>
      </c>
      <c r="G15" s="295">
        <v>1229983</v>
      </c>
    </row>
    <row r="16" spans="1:14" s="378" customFormat="1" hidden="1">
      <c r="A16" s="383"/>
      <c r="B16" s="391" t="s">
        <v>299</v>
      </c>
      <c r="C16" s="293">
        <v>0</v>
      </c>
      <c r="D16" s="294">
        <v>0</v>
      </c>
      <c r="E16" s="295">
        <v>0</v>
      </c>
      <c r="F16" s="294">
        <v>0</v>
      </c>
      <c r="G16" s="295">
        <v>0</v>
      </c>
      <c r="J16" s="497"/>
      <c r="K16" s="497"/>
      <c r="L16" s="497"/>
      <c r="M16" s="497"/>
    </row>
    <row r="17" spans="1:18" s="378" customFormat="1">
      <c r="A17" s="383"/>
      <c r="B17" s="391" t="s">
        <v>162</v>
      </c>
      <c r="C17" s="293">
        <v>281838</v>
      </c>
      <c r="D17" s="294">
        <v>276976</v>
      </c>
      <c r="E17" s="295">
        <v>280907</v>
      </c>
      <c r="F17" s="294">
        <v>278689</v>
      </c>
      <c r="G17" s="295">
        <v>284268</v>
      </c>
      <c r="J17" s="497"/>
      <c r="K17" s="497"/>
      <c r="L17" s="497"/>
      <c r="M17" s="497"/>
    </row>
    <row r="18" spans="1:18" s="378" customFormat="1">
      <c r="A18" s="383"/>
      <c r="B18" s="393" t="s">
        <v>163</v>
      </c>
      <c r="C18" s="293"/>
      <c r="D18" s="294"/>
      <c r="E18" s="295"/>
      <c r="F18" s="294"/>
      <c r="G18" s="295"/>
      <c r="J18" s="497"/>
      <c r="K18" s="497"/>
      <c r="L18" s="497"/>
      <c r="M18" s="497"/>
    </row>
    <row r="19" spans="1:18" s="378" customFormat="1">
      <c r="A19" s="383"/>
      <c r="B19" s="394" t="s">
        <v>164</v>
      </c>
      <c r="C19" s="293">
        <v>656</v>
      </c>
      <c r="D19" s="294">
        <v>645</v>
      </c>
      <c r="E19" s="295">
        <v>488</v>
      </c>
      <c r="F19" s="294">
        <v>786</v>
      </c>
      <c r="G19" s="295">
        <v>609</v>
      </c>
      <c r="J19" s="497"/>
      <c r="K19" s="497"/>
      <c r="L19" s="497"/>
      <c r="M19" s="497"/>
    </row>
    <row r="20" spans="1:18" s="390" customFormat="1" hidden="1">
      <c r="A20" s="383"/>
      <c r="B20" s="391"/>
      <c r="C20" s="293"/>
      <c r="D20" s="294"/>
      <c r="E20" s="295"/>
      <c r="F20" s="294"/>
      <c r="G20" s="295"/>
      <c r="J20" s="497"/>
      <c r="K20" s="497"/>
      <c r="L20" s="497"/>
      <c r="M20" s="497"/>
    </row>
    <row r="21" spans="1:18" s="378" customFormat="1" hidden="1">
      <c r="A21" s="383"/>
      <c r="B21" s="391"/>
      <c r="C21" s="293"/>
      <c r="D21" s="294"/>
      <c r="E21" s="295"/>
      <c r="F21" s="294"/>
      <c r="G21" s="295"/>
      <c r="J21" s="497"/>
      <c r="K21" s="497"/>
      <c r="L21" s="497"/>
      <c r="M21" s="497"/>
    </row>
    <row r="22" spans="1:18" s="378" customFormat="1" hidden="1">
      <c r="A22" s="383"/>
      <c r="B22" s="391"/>
      <c r="C22" s="293"/>
      <c r="D22" s="294"/>
      <c r="E22" s="295"/>
      <c r="F22" s="294"/>
      <c r="G22" s="295"/>
      <c r="J22" s="497"/>
      <c r="K22" s="497"/>
      <c r="L22" s="497"/>
      <c r="M22" s="497"/>
    </row>
    <row r="23" spans="1:18" s="378" customFormat="1">
      <c r="A23" s="383"/>
      <c r="B23" s="391" t="s">
        <v>166</v>
      </c>
      <c r="C23" s="293">
        <v>26817</v>
      </c>
      <c r="D23" s="294">
        <v>25805</v>
      </c>
      <c r="E23" s="295">
        <v>25499</v>
      </c>
      <c r="F23" s="294">
        <v>25061</v>
      </c>
      <c r="G23" s="295">
        <v>22733</v>
      </c>
      <c r="J23" s="497"/>
      <c r="K23" s="497"/>
      <c r="L23" s="497"/>
      <c r="M23" s="497"/>
    </row>
    <row r="24" spans="1:18" s="378" customFormat="1" hidden="1">
      <c r="A24" s="383"/>
      <c r="B24" s="391"/>
      <c r="C24" s="293"/>
      <c r="D24" s="294"/>
      <c r="E24" s="295"/>
      <c r="F24" s="294"/>
      <c r="G24" s="295"/>
      <c r="J24" s="497"/>
      <c r="K24" s="497"/>
      <c r="L24" s="497"/>
      <c r="M24" s="497"/>
    </row>
    <row r="25" spans="1:18" s="378" customFormat="1">
      <c r="A25" s="383"/>
      <c r="B25" s="391" t="s">
        <v>260</v>
      </c>
      <c r="C25" s="293">
        <v>209918</v>
      </c>
      <c r="D25" s="294">
        <v>211961</v>
      </c>
      <c r="E25" s="295">
        <v>214554</v>
      </c>
      <c r="F25" s="294">
        <v>215959</v>
      </c>
      <c r="G25" s="295">
        <v>216729</v>
      </c>
      <c r="J25" s="497"/>
      <c r="K25" s="497"/>
      <c r="L25" s="497"/>
      <c r="M25" s="497"/>
    </row>
    <row r="26" spans="1:18" s="378" customFormat="1">
      <c r="A26" s="383"/>
      <c r="B26" s="391" t="s">
        <v>167</v>
      </c>
      <c r="C26" s="293">
        <v>103898</v>
      </c>
      <c r="D26" s="294">
        <v>101602</v>
      </c>
      <c r="E26" s="295">
        <v>100995</v>
      </c>
      <c r="F26" s="294">
        <v>94994</v>
      </c>
      <c r="G26" s="295">
        <v>91562</v>
      </c>
      <c r="J26" s="497"/>
      <c r="K26" s="497"/>
      <c r="L26" s="497"/>
      <c r="M26" s="497"/>
    </row>
    <row r="27" spans="1:18" s="378" customFormat="1">
      <c r="A27" s="383"/>
      <c r="B27" s="388"/>
      <c r="C27" s="299">
        <v>3891319</v>
      </c>
      <c r="D27" s="300">
        <v>3790984</v>
      </c>
      <c r="E27" s="301">
        <v>3711495</v>
      </c>
      <c r="F27" s="300">
        <v>3223114</v>
      </c>
      <c r="G27" s="301">
        <v>3116281</v>
      </c>
      <c r="J27" s="497"/>
      <c r="K27" s="497"/>
      <c r="L27" s="497"/>
      <c r="M27" s="497"/>
      <c r="N27" s="531"/>
      <c r="O27" s="531"/>
      <c r="P27" s="531"/>
      <c r="Q27" s="531"/>
      <c r="R27" s="457"/>
    </row>
    <row r="28" spans="1:18" ht="5.0999999999999996" customHeight="1">
      <c r="A28" s="383"/>
      <c r="B28" s="390"/>
      <c r="C28" s="293"/>
      <c r="D28" s="294"/>
      <c r="E28" s="295"/>
      <c r="F28" s="294"/>
      <c r="G28" s="295"/>
    </row>
    <row r="29" spans="1:18" s="378" customFormat="1">
      <c r="A29" s="383"/>
      <c r="B29" s="395" t="s">
        <v>168</v>
      </c>
      <c r="C29" s="293"/>
      <c r="D29" s="294"/>
      <c r="E29" s="295"/>
      <c r="F29" s="294"/>
      <c r="G29" s="295"/>
      <c r="J29" s="497"/>
      <c r="K29" s="497"/>
      <c r="L29" s="497"/>
      <c r="M29" s="497"/>
    </row>
    <row r="30" spans="1:18" s="378" customFormat="1">
      <c r="A30" s="383"/>
      <c r="B30" s="391"/>
      <c r="C30" s="293"/>
      <c r="D30" s="294"/>
      <c r="E30" s="295"/>
      <c r="F30" s="294"/>
      <c r="G30" s="295"/>
      <c r="J30" s="497"/>
      <c r="K30" s="497"/>
      <c r="L30" s="497"/>
      <c r="M30" s="497"/>
    </row>
    <row r="31" spans="1:18" s="378" customFormat="1">
      <c r="A31" s="383"/>
      <c r="B31" s="396" t="s">
        <v>163</v>
      </c>
      <c r="C31" s="293"/>
      <c r="D31" s="294"/>
      <c r="E31" s="295"/>
      <c r="F31" s="294"/>
      <c r="G31" s="295"/>
      <c r="J31" s="497"/>
      <c r="K31" s="497"/>
      <c r="L31" s="497"/>
      <c r="M31" s="497"/>
    </row>
    <row r="32" spans="1:18" s="378" customFormat="1">
      <c r="A32" s="383"/>
      <c r="B32" s="394" t="s">
        <v>164</v>
      </c>
      <c r="C32" s="293">
        <v>47045</v>
      </c>
      <c r="D32" s="294">
        <v>62336</v>
      </c>
      <c r="E32" s="295">
        <v>15110</v>
      </c>
      <c r="F32" s="294">
        <v>17427</v>
      </c>
      <c r="G32" s="295">
        <v>8614</v>
      </c>
      <c r="J32" s="497"/>
      <c r="K32" s="497"/>
      <c r="L32" s="497"/>
      <c r="M32" s="497"/>
    </row>
    <row r="33" spans="1:18" s="390" customFormat="1" hidden="1">
      <c r="A33" s="383"/>
      <c r="B33" s="394"/>
      <c r="C33" s="293"/>
      <c r="D33" s="294"/>
      <c r="E33" s="295"/>
      <c r="F33" s="294"/>
      <c r="G33" s="295"/>
      <c r="J33" s="497"/>
      <c r="K33" s="497"/>
      <c r="L33" s="497"/>
      <c r="M33" s="497"/>
    </row>
    <row r="34" spans="1:18" s="390" customFormat="1">
      <c r="A34" s="383"/>
      <c r="B34" s="394" t="s">
        <v>165</v>
      </c>
      <c r="C34" s="293">
        <v>39815</v>
      </c>
      <c r="D34" s="294">
        <v>47595</v>
      </c>
      <c r="E34" s="295">
        <v>47751</v>
      </c>
      <c r="F34" s="294">
        <v>44933</v>
      </c>
      <c r="G34" s="295">
        <v>40562</v>
      </c>
      <c r="J34" s="497"/>
      <c r="K34" s="497"/>
      <c r="L34" s="497"/>
      <c r="M34" s="497"/>
    </row>
    <row r="35" spans="1:18" s="390" customFormat="1">
      <c r="A35" s="383"/>
      <c r="B35" s="428" t="s">
        <v>268</v>
      </c>
      <c r="C35" s="293">
        <v>71794.185427429999</v>
      </c>
      <c r="D35" s="294">
        <v>60727</v>
      </c>
      <c r="E35" s="295">
        <v>64942</v>
      </c>
      <c r="F35" s="294">
        <v>75849</v>
      </c>
      <c r="G35" s="295">
        <v>60959</v>
      </c>
      <c r="J35" s="497"/>
      <c r="K35" s="497"/>
      <c r="L35" s="497"/>
      <c r="M35" s="497"/>
    </row>
    <row r="36" spans="1:18" s="378" customFormat="1">
      <c r="A36" s="383"/>
      <c r="B36" s="397" t="s">
        <v>271</v>
      </c>
      <c r="C36" s="293">
        <v>62392</v>
      </c>
      <c r="D36" s="398">
        <v>57307</v>
      </c>
      <c r="E36" s="399">
        <v>53951</v>
      </c>
      <c r="F36" s="398">
        <v>59326</v>
      </c>
      <c r="G36" s="399">
        <v>73984</v>
      </c>
      <c r="J36" s="497"/>
      <c r="K36" s="497"/>
      <c r="L36" s="497"/>
      <c r="M36" s="497"/>
    </row>
    <row r="37" spans="1:18" s="400" customFormat="1" hidden="1">
      <c r="A37" s="383"/>
      <c r="B37" s="394"/>
      <c r="C37" s="293"/>
      <c r="D37" s="296"/>
      <c r="E37" s="297"/>
      <c r="F37" s="296"/>
      <c r="G37" s="297"/>
      <c r="J37" s="497"/>
      <c r="K37" s="497"/>
      <c r="L37" s="497"/>
      <c r="M37" s="497"/>
    </row>
    <row r="38" spans="1:18" hidden="1">
      <c r="A38" s="383"/>
      <c r="B38" s="394" t="s">
        <v>169</v>
      </c>
      <c r="C38" s="293">
        <v>0</v>
      </c>
      <c r="D38" s="294">
        <v>0</v>
      </c>
      <c r="E38" s="295">
        <v>0</v>
      </c>
      <c r="F38" s="294">
        <v>0</v>
      </c>
      <c r="G38" s="295">
        <v>0</v>
      </c>
    </row>
    <row r="39" spans="1:18">
      <c r="A39" s="383"/>
      <c r="B39" s="394" t="s">
        <v>170</v>
      </c>
      <c r="C39" s="293">
        <v>222148</v>
      </c>
      <c r="D39" s="294">
        <v>230505</v>
      </c>
      <c r="E39" s="295">
        <v>229111</v>
      </c>
      <c r="F39" s="294">
        <v>221973</v>
      </c>
      <c r="G39" s="295">
        <v>215258</v>
      </c>
    </row>
    <row r="40" spans="1:18" hidden="1">
      <c r="A40" s="383"/>
      <c r="B40" s="391" t="s">
        <v>172</v>
      </c>
      <c r="C40" s="293">
        <v>0</v>
      </c>
      <c r="D40" s="294">
        <v>0</v>
      </c>
      <c r="E40" s="295">
        <v>0</v>
      </c>
      <c r="F40" s="294">
        <v>0</v>
      </c>
      <c r="G40" s="295">
        <v>0</v>
      </c>
    </row>
    <row r="41" spans="1:18">
      <c r="A41" s="383"/>
      <c r="B41" s="391" t="s">
        <v>171</v>
      </c>
      <c r="C41" s="293">
        <v>131819</v>
      </c>
      <c r="D41" s="294">
        <v>128943</v>
      </c>
      <c r="E41" s="295">
        <v>121526</v>
      </c>
      <c r="F41" s="294">
        <v>110538</v>
      </c>
      <c r="G41" s="295">
        <v>120902</v>
      </c>
    </row>
    <row r="42" spans="1:18" hidden="1">
      <c r="A42" s="383"/>
      <c r="B42" s="391"/>
      <c r="C42" s="293"/>
      <c r="D42" s="294"/>
      <c r="E42" s="295"/>
      <c r="F42" s="294"/>
      <c r="G42" s="295"/>
    </row>
    <row r="43" spans="1:18" hidden="1">
      <c r="A43" s="383"/>
      <c r="B43" s="378"/>
      <c r="C43" s="293"/>
      <c r="D43" s="294"/>
      <c r="E43" s="295"/>
      <c r="F43" s="294"/>
      <c r="G43" s="295"/>
    </row>
    <row r="44" spans="1:18" hidden="1">
      <c r="A44" s="383"/>
      <c r="B44" s="388"/>
      <c r="C44" s="293"/>
      <c r="D44" s="294"/>
      <c r="E44" s="295"/>
      <c r="F44" s="294"/>
      <c r="G44" s="295"/>
    </row>
    <row r="45" spans="1:18" hidden="1" collapsed="1">
      <c r="A45" s="383"/>
      <c r="B45" s="378"/>
      <c r="C45" s="293"/>
      <c r="D45" s="294"/>
      <c r="E45" s="295"/>
      <c r="F45" s="294"/>
      <c r="G45" s="295"/>
    </row>
    <row r="46" spans="1:18">
      <c r="A46" s="383"/>
      <c r="B46" s="395"/>
      <c r="C46" s="299">
        <v>575013.18542742997</v>
      </c>
      <c r="D46" s="300">
        <v>587413</v>
      </c>
      <c r="E46" s="301">
        <v>532391</v>
      </c>
      <c r="F46" s="300">
        <v>530046</v>
      </c>
      <c r="G46" s="301">
        <v>520279</v>
      </c>
      <c r="N46" s="531"/>
      <c r="O46" s="531"/>
      <c r="P46" s="531"/>
      <c r="Q46" s="531"/>
      <c r="R46" s="457"/>
    </row>
    <row r="47" spans="1:18" ht="5.0999999999999996" customHeight="1">
      <c r="A47" s="383"/>
      <c r="B47" s="390"/>
      <c r="C47" s="293"/>
      <c r="D47" s="294"/>
      <c r="E47" s="295"/>
      <c r="F47" s="294"/>
      <c r="G47" s="295"/>
    </row>
    <row r="48" spans="1:18">
      <c r="A48" s="383"/>
      <c r="B48" s="395"/>
      <c r="C48" s="293"/>
      <c r="D48" s="294"/>
      <c r="E48" s="295"/>
      <c r="F48" s="294"/>
      <c r="G48" s="295"/>
    </row>
    <row r="49" spans="1:18" ht="12" thickBot="1">
      <c r="A49" s="383"/>
      <c r="B49" s="390" t="s">
        <v>215</v>
      </c>
      <c r="C49" s="303">
        <v>4466332.1854274301</v>
      </c>
      <c r="D49" s="304">
        <v>4378397</v>
      </c>
      <c r="E49" s="305">
        <v>4243886</v>
      </c>
      <c r="F49" s="304">
        <v>3753160</v>
      </c>
      <c r="G49" s="305">
        <v>3636560</v>
      </c>
    </row>
    <row r="50" spans="1:18" ht="5.0999999999999996" customHeight="1" thickTop="1">
      <c r="A50" s="383"/>
      <c r="B50" s="390"/>
      <c r="C50" s="293"/>
      <c r="D50" s="294"/>
      <c r="E50" s="295"/>
      <c r="F50" s="294"/>
      <c r="G50" s="295"/>
    </row>
    <row r="51" spans="1:18">
      <c r="A51" s="383"/>
      <c r="B51" s="378"/>
      <c r="C51" s="293"/>
      <c r="D51" s="294"/>
      <c r="E51" s="295"/>
      <c r="F51" s="294"/>
      <c r="G51" s="295"/>
    </row>
    <row r="52" spans="1:18" s="400" customFormat="1" hidden="1">
      <c r="A52" s="383"/>
      <c r="B52" s="390"/>
      <c r="C52" s="293"/>
      <c r="D52" s="296"/>
      <c r="E52" s="297"/>
      <c r="F52" s="296"/>
      <c r="G52" s="297"/>
      <c r="J52" s="497"/>
      <c r="K52" s="497"/>
      <c r="L52" s="497"/>
      <c r="M52" s="497"/>
    </row>
    <row r="53" spans="1:18" hidden="1">
      <c r="A53" s="383"/>
      <c r="B53" s="390"/>
      <c r="C53" s="293"/>
      <c r="D53" s="294"/>
      <c r="E53" s="295"/>
      <c r="F53" s="294"/>
      <c r="G53" s="295"/>
    </row>
    <row r="54" spans="1:18" ht="5.0999999999999996" customHeight="1">
      <c r="A54" s="383"/>
      <c r="B54" s="390"/>
      <c r="C54" s="293"/>
      <c r="D54" s="294"/>
      <c r="E54" s="295"/>
      <c r="F54" s="294"/>
      <c r="G54" s="295"/>
    </row>
    <row r="55" spans="1:18">
      <c r="A55" s="383"/>
      <c r="B55" s="390" t="s">
        <v>39</v>
      </c>
      <c r="C55" s="293"/>
      <c r="D55" s="294"/>
      <c r="E55" s="295"/>
      <c r="F55" s="294"/>
      <c r="G55" s="295"/>
    </row>
    <row r="56" spans="1:18" hidden="1">
      <c r="A56" s="383"/>
      <c r="B56" s="390" t="s">
        <v>40</v>
      </c>
      <c r="C56" s="293"/>
      <c r="D56" s="294"/>
      <c r="E56" s="295"/>
      <c r="F56" s="294"/>
      <c r="G56" s="295"/>
    </row>
    <row r="57" spans="1:18" hidden="1">
      <c r="A57" s="383"/>
      <c r="B57" s="391"/>
      <c r="C57" s="293"/>
      <c r="D57" s="294"/>
      <c r="E57" s="295"/>
      <c r="F57" s="294"/>
      <c r="G57" s="295"/>
    </row>
    <row r="58" spans="1:18" ht="11.25" hidden="1" customHeight="1">
      <c r="A58" s="383"/>
      <c r="B58" s="395"/>
      <c r="C58" s="293"/>
      <c r="D58" s="294"/>
      <c r="E58" s="295"/>
      <c r="F58" s="294"/>
      <c r="G58" s="295"/>
    </row>
    <row r="59" spans="1:18" hidden="1">
      <c r="A59" s="383"/>
      <c r="B59" s="391"/>
      <c r="C59" s="293"/>
      <c r="D59" s="294"/>
      <c r="E59" s="295"/>
      <c r="F59" s="294"/>
      <c r="G59" s="295"/>
    </row>
    <row r="60" spans="1:18">
      <c r="A60" s="383"/>
      <c r="B60" s="391" t="s">
        <v>216</v>
      </c>
      <c r="C60" s="293">
        <v>775629.4</v>
      </c>
      <c r="D60" s="294">
        <v>741199.4</v>
      </c>
      <c r="E60" s="295">
        <v>728530</v>
      </c>
      <c r="F60" s="294">
        <v>681532</v>
      </c>
      <c r="G60" s="295">
        <v>665543</v>
      </c>
    </row>
    <row r="61" spans="1:18">
      <c r="A61" s="383"/>
      <c r="B61" s="391" t="s">
        <v>234</v>
      </c>
      <c r="C61" s="293">
        <v>288813.5</v>
      </c>
      <c r="D61" s="294">
        <v>280798.51</v>
      </c>
      <c r="E61" s="295">
        <v>277065</v>
      </c>
      <c r="F61" s="294">
        <v>264576</v>
      </c>
      <c r="G61" s="295">
        <v>253807</v>
      </c>
    </row>
    <row r="62" spans="1:18">
      <c r="A62" s="383"/>
      <c r="B62" s="401"/>
      <c r="C62" s="299">
        <v>1064442.8999999999</v>
      </c>
      <c r="D62" s="300">
        <v>1021997.91</v>
      </c>
      <c r="E62" s="301">
        <v>1005595</v>
      </c>
      <c r="F62" s="300">
        <v>946108</v>
      </c>
      <c r="G62" s="301">
        <v>919350</v>
      </c>
      <c r="N62" s="531"/>
      <c r="O62" s="531"/>
      <c r="P62" s="531"/>
      <c r="Q62" s="531"/>
      <c r="R62" s="457"/>
    </row>
    <row r="63" spans="1:18" ht="5.0999999999999996" customHeight="1">
      <c r="A63" s="383"/>
      <c r="B63" s="390"/>
      <c r="C63" s="293"/>
      <c r="D63" s="294"/>
      <c r="E63" s="295"/>
      <c r="F63" s="294"/>
      <c r="G63" s="295"/>
    </row>
    <row r="64" spans="1:18">
      <c r="A64" s="383"/>
      <c r="B64" s="390" t="s">
        <v>173</v>
      </c>
      <c r="C64" s="293"/>
      <c r="D64" s="294"/>
      <c r="E64" s="295"/>
      <c r="F64" s="294"/>
      <c r="G64" s="295"/>
    </row>
    <row r="65" spans="1:18">
      <c r="A65" s="383"/>
      <c r="B65" s="393" t="s">
        <v>174</v>
      </c>
      <c r="C65" s="293"/>
      <c r="D65" s="294"/>
      <c r="E65" s="295"/>
      <c r="F65" s="294"/>
      <c r="G65" s="295"/>
    </row>
    <row r="66" spans="1:18">
      <c r="A66" s="383"/>
      <c r="B66" s="394" t="s">
        <v>217</v>
      </c>
      <c r="C66" s="293">
        <v>2023981</v>
      </c>
      <c r="D66" s="294">
        <v>1958412</v>
      </c>
      <c r="E66" s="295">
        <v>1918687</v>
      </c>
      <c r="F66" s="294">
        <v>1531348</v>
      </c>
      <c r="G66" s="295">
        <v>1425912</v>
      </c>
    </row>
    <row r="67" spans="1:18" hidden="1">
      <c r="A67" s="383"/>
      <c r="B67" s="394"/>
      <c r="C67" s="293"/>
      <c r="D67" s="294"/>
      <c r="E67" s="295"/>
      <c r="F67" s="294"/>
      <c r="G67" s="295"/>
    </row>
    <row r="68" spans="1:18">
      <c r="A68" s="383"/>
      <c r="B68" s="394" t="s">
        <v>170</v>
      </c>
      <c r="C68" s="293">
        <v>100834</v>
      </c>
      <c r="D68" s="294">
        <v>112663</v>
      </c>
      <c r="E68" s="295">
        <v>94506</v>
      </c>
      <c r="F68" s="294">
        <v>73347</v>
      </c>
      <c r="G68" s="295">
        <v>90290</v>
      </c>
    </row>
    <row r="69" spans="1:18" hidden="1">
      <c r="A69" s="383"/>
      <c r="B69" s="391"/>
      <c r="C69" s="293"/>
      <c r="D69" s="294"/>
      <c r="E69" s="295"/>
      <c r="F69" s="294"/>
      <c r="G69" s="295"/>
    </row>
    <row r="70" spans="1:18" hidden="1">
      <c r="A70" s="383"/>
      <c r="B70" s="391" t="s">
        <v>300</v>
      </c>
      <c r="C70" s="293">
        <v>0</v>
      </c>
      <c r="D70" s="294">
        <v>0</v>
      </c>
      <c r="E70" s="295">
        <v>0</v>
      </c>
      <c r="F70" s="294">
        <v>0</v>
      </c>
      <c r="G70" s="295">
        <v>0</v>
      </c>
    </row>
    <row r="71" spans="1:18">
      <c r="A71" s="383"/>
      <c r="B71" s="391" t="s">
        <v>175</v>
      </c>
      <c r="C71" s="293">
        <v>20762</v>
      </c>
      <c r="D71" s="294">
        <v>21837</v>
      </c>
      <c r="E71" s="295">
        <v>20773</v>
      </c>
      <c r="F71" s="294">
        <v>19879</v>
      </c>
      <c r="G71" s="295">
        <v>24488</v>
      </c>
    </row>
    <row r="72" spans="1:18">
      <c r="A72" s="383"/>
      <c r="B72" s="391" t="s">
        <v>176</v>
      </c>
      <c r="C72" s="293">
        <v>36674</v>
      </c>
      <c r="D72" s="294">
        <v>34035</v>
      </c>
      <c r="E72" s="295">
        <v>37138</v>
      </c>
      <c r="F72" s="294">
        <v>36775</v>
      </c>
      <c r="G72" s="295">
        <v>36260</v>
      </c>
    </row>
    <row r="73" spans="1:18">
      <c r="A73" s="383"/>
      <c r="B73" s="395"/>
      <c r="C73" s="299">
        <v>2182251</v>
      </c>
      <c r="D73" s="300">
        <v>2126947</v>
      </c>
      <c r="E73" s="301">
        <v>2071104</v>
      </c>
      <c r="F73" s="300">
        <v>1661349</v>
      </c>
      <c r="G73" s="301">
        <v>1576950</v>
      </c>
      <c r="N73" s="531"/>
      <c r="O73" s="531"/>
      <c r="P73" s="531"/>
      <c r="Q73" s="531"/>
      <c r="R73" s="457"/>
    </row>
    <row r="74" spans="1:18" ht="5.0999999999999996" customHeight="1">
      <c r="A74" s="383"/>
      <c r="B74" s="390"/>
      <c r="C74" s="293"/>
      <c r="D74" s="294"/>
      <c r="E74" s="295"/>
      <c r="F74" s="294"/>
      <c r="G74" s="295"/>
    </row>
    <row r="75" spans="1:18" s="400" customFormat="1">
      <c r="A75" s="383"/>
      <c r="B75" s="395" t="s">
        <v>177</v>
      </c>
      <c r="C75" s="293"/>
      <c r="D75" s="294"/>
      <c r="E75" s="295"/>
      <c r="F75" s="294"/>
      <c r="G75" s="295"/>
      <c r="J75" s="497"/>
      <c r="K75" s="497"/>
      <c r="L75" s="497"/>
      <c r="M75" s="497"/>
    </row>
    <row r="76" spans="1:18" s="400" customFormat="1">
      <c r="A76" s="383"/>
      <c r="B76" s="396" t="s">
        <v>174</v>
      </c>
      <c r="C76" s="293"/>
      <c r="D76" s="296"/>
      <c r="E76" s="297"/>
      <c r="F76" s="296"/>
      <c r="G76" s="297"/>
      <c r="J76" s="497"/>
      <c r="K76" s="497"/>
      <c r="L76" s="497"/>
      <c r="M76" s="497"/>
    </row>
    <row r="77" spans="1:18">
      <c r="A77" s="383"/>
      <c r="B77" s="428" t="s">
        <v>269</v>
      </c>
      <c r="C77" s="293">
        <v>236222</v>
      </c>
      <c r="D77" s="294">
        <v>262763</v>
      </c>
      <c r="E77" s="295">
        <v>261202</v>
      </c>
      <c r="F77" s="294">
        <v>249192</v>
      </c>
      <c r="G77" s="295">
        <v>270867</v>
      </c>
    </row>
    <row r="78" spans="1:18" hidden="1">
      <c r="A78" s="383"/>
      <c r="B78" s="394"/>
      <c r="C78" s="293"/>
      <c r="D78" s="294"/>
      <c r="E78" s="295"/>
      <c r="F78" s="294"/>
      <c r="G78" s="295"/>
    </row>
    <row r="79" spans="1:18" s="400" customFormat="1" hidden="1">
      <c r="A79" s="383"/>
      <c r="B79" s="394"/>
      <c r="C79" s="293"/>
      <c r="D79" s="294"/>
      <c r="E79" s="295"/>
      <c r="F79" s="294"/>
      <c r="G79" s="295"/>
      <c r="J79" s="497"/>
      <c r="K79" s="497"/>
      <c r="L79" s="497"/>
      <c r="M79" s="497"/>
    </row>
    <row r="80" spans="1:18">
      <c r="A80" s="383"/>
      <c r="B80" s="394" t="s">
        <v>218</v>
      </c>
      <c r="C80" s="293">
        <v>328946</v>
      </c>
      <c r="D80" s="294">
        <v>343933</v>
      </c>
      <c r="E80" s="295">
        <v>333554</v>
      </c>
      <c r="F80" s="294">
        <v>319775</v>
      </c>
      <c r="G80" s="295">
        <v>292741</v>
      </c>
      <c r="J80" s="532"/>
      <c r="K80" s="532"/>
      <c r="L80" s="532"/>
      <c r="M80" s="532"/>
    </row>
    <row r="81" spans="1:18">
      <c r="A81" s="383"/>
      <c r="B81" s="394" t="s">
        <v>170</v>
      </c>
      <c r="C81" s="293">
        <v>243067.60882299999</v>
      </c>
      <c r="D81" s="294">
        <v>207426.51223399999</v>
      </c>
      <c r="E81" s="295">
        <v>174966.341816</v>
      </c>
      <c r="F81" s="294">
        <v>192386.14980300001</v>
      </c>
      <c r="G81" s="295">
        <v>195409.70225199999</v>
      </c>
      <c r="J81" s="532"/>
      <c r="K81" s="532"/>
      <c r="L81" s="532"/>
      <c r="M81" s="532"/>
    </row>
    <row r="82" spans="1:18" hidden="1">
      <c r="A82" s="383"/>
      <c r="B82" s="391"/>
      <c r="C82" s="293"/>
      <c r="D82" s="285"/>
      <c r="E82" s="295"/>
      <c r="F82" s="285"/>
      <c r="G82" s="295"/>
      <c r="J82" s="532"/>
      <c r="K82" s="532"/>
      <c r="L82" s="532"/>
      <c r="M82" s="532"/>
    </row>
    <row r="83" spans="1:18" hidden="1">
      <c r="A83" s="383"/>
      <c r="B83" s="391" t="s">
        <v>300</v>
      </c>
      <c r="C83" s="293">
        <v>0</v>
      </c>
      <c r="D83" s="285">
        <v>0</v>
      </c>
      <c r="E83" s="295">
        <v>0</v>
      </c>
      <c r="F83" s="285">
        <v>0</v>
      </c>
      <c r="G83" s="295">
        <v>0</v>
      </c>
      <c r="J83" s="532"/>
      <c r="K83" s="532"/>
      <c r="L83" s="532"/>
      <c r="M83" s="532"/>
    </row>
    <row r="84" spans="1:18">
      <c r="A84" s="383"/>
      <c r="B84" s="391" t="s">
        <v>222</v>
      </c>
      <c r="C84" s="293">
        <v>17972</v>
      </c>
      <c r="D84" s="285">
        <v>16138</v>
      </c>
      <c r="E84" s="295">
        <v>18591</v>
      </c>
      <c r="F84" s="285">
        <v>14073</v>
      </c>
      <c r="G84" s="295">
        <v>20725</v>
      </c>
      <c r="J84" s="532"/>
      <c r="K84" s="532"/>
      <c r="L84" s="532"/>
      <c r="M84" s="532"/>
    </row>
    <row r="85" spans="1:18">
      <c r="A85" s="383"/>
      <c r="B85" s="391" t="s">
        <v>178</v>
      </c>
      <c r="C85" s="293">
        <v>393430</v>
      </c>
      <c r="D85" s="285">
        <v>399191</v>
      </c>
      <c r="E85" s="295">
        <v>378874</v>
      </c>
      <c r="F85" s="285">
        <v>370277</v>
      </c>
      <c r="G85" s="295">
        <v>360517</v>
      </c>
      <c r="J85" s="532"/>
      <c r="K85" s="532"/>
      <c r="L85" s="532"/>
      <c r="M85" s="532"/>
    </row>
    <row r="86" spans="1:18" hidden="1">
      <c r="A86" s="383"/>
      <c r="B86" s="391" t="s">
        <v>203</v>
      </c>
      <c r="C86" s="293"/>
      <c r="D86" s="285"/>
      <c r="E86" s="295"/>
      <c r="F86" s="285"/>
      <c r="G86" s="295"/>
      <c r="J86" s="532"/>
      <c r="K86" s="532"/>
      <c r="L86" s="532"/>
      <c r="M86" s="532"/>
    </row>
    <row r="87" spans="1:18" ht="5.0999999999999996" hidden="1" customHeight="1">
      <c r="A87" s="383"/>
      <c r="B87" s="390"/>
      <c r="C87" s="293"/>
      <c r="D87" s="294"/>
      <c r="E87" s="295"/>
      <c r="F87" s="294"/>
      <c r="G87" s="295"/>
      <c r="J87" s="532"/>
      <c r="K87" s="532"/>
      <c r="L87" s="532"/>
      <c r="M87" s="532"/>
    </row>
    <row r="88" spans="1:18" hidden="1">
      <c r="A88" s="383"/>
      <c r="B88" s="388"/>
      <c r="C88" s="293"/>
      <c r="D88" s="285"/>
      <c r="E88" s="295"/>
      <c r="F88" s="285"/>
      <c r="G88" s="295"/>
      <c r="J88" s="532"/>
      <c r="K88" s="532"/>
      <c r="L88" s="532"/>
      <c r="M88" s="532"/>
    </row>
    <row r="89" spans="1:18">
      <c r="A89" s="383"/>
      <c r="B89" s="395"/>
      <c r="C89" s="299">
        <v>1219637.608823</v>
      </c>
      <c r="D89" s="302">
        <v>1229451.512234</v>
      </c>
      <c r="E89" s="301">
        <v>1167187.3418159999</v>
      </c>
      <c r="F89" s="302">
        <v>1145703.149803</v>
      </c>
      <c r="G89" s="301">
        <v>1140259.7022520001</v>
      </c>
      <c r="J89" s="532"/>
      <c r="K89" s="532"/>
      <c r="L89" s="532"/>
      <c r="M89" s="532"/>
      <c r="N89" s="531"/>
      <c r="O89" s="531"/>
      <c r="P89" s="531"/>
      <c r="Q89" s="531"/>
      <c r="R89" s="457"/>
    </row>
    <row r="90" spans="1:18" ht="11.25" customHeight="1">
      <c r="A90" s="383"/>
      <c r="B90" s="395"/>
      <c r="C90" s="293"/>
      <c r="D90" s="285"/>
      <c r="E90" s="297"/>
      <c r="F90" s="285"/>
      <c r="G90" s="297"/>
    </row>
    <row r="91" spans="1:18" ht="5.0999999999999996" customHeight="1">
      <c r="A91" s="383"/>
      <c r="B91" s="390"/>
      <c r="C91" s="293"/>
      <c r="D91" s="294"/>
      <c r="E91" s="295"/>
      <c r="F91" s="294"/>
      <c r="G91" s="295"/>
    </row>
    <row r="92" spans="1:18">
      <c r="A92" s="383"/>
      <c r="B92" s="395" t="s">
        <v>179</v>
      </c>
      <c r="C92" s="298">
        <v>3401888.608823</v>
      </c>
      <c r="D92" s="288">
        <v>3356398.512234</v>
      </c>
      <c r="E92" s="297">
        <v>3238291.3418159997</v>
      </c>
      <c r="F92" s="288">
        <v>2807052.149803</v>
      </c>
      <c r="G92" s="297">
        <v>2717209.7022520001</v>
      </c>
    </row>
    <row r="93" spans="1:18" ht="12" thickBot="1">
      <c r="A93" s="383"/>
      <c r="B93" s="395" t="s">
        <v>41</v>
      </c>
      <c r="C93" s="303">
        <v>4466331.5088229999</v>
      </c>
      <c r="D93" s="306">
        <v>4378397.4222339997</v>
      </c>
      <c r="E93" s="303">
        <v>4243886.3418159997</v>
      </c>
      <c r="F93" s="306">
        <v>3753160.149803</v>
      </c>
      <c r="G93" s="303">
        <v>3636559.7022520001</v>
      </c>
    </row>
    <row r="94" spans="1:18" ht="5.0999999999999996" customHeight="1" thickTop="1">
      <c r="A94" s="383"/>
      <c r="B94" s="484"/>
      <c r="C94" s="485"/>
      <c r="D94" s="292"/>
      <c r="E94" s="275"/>
      <c r="F94" s="292"/>
      <c r="G94" s="275"/>
    </row>
    <row r="95" spans="1:18" ht="26.25" customHeight="1">
      <c r="B95" s="600"/>
      <c r="C95" s="601"/>
      <c r="D95" s="601"/>
      <c r="E95" s="601"/>
      <c r="F95" s="601"/>
      <c r="G95" s="601"/>
    </row>
    <row r="99" spans="3:7">
      <c r="C99" s="285"/>
      <c r="D99" s="285"/>
      <c r="E99" s="285"/>
      <c r="F99" s="285"/>
      <c r="G99" s="285"/>
    </row>
    <row r="133" spans="3:7">
      <c r="C133" s="440"/>
      <c r="D133" s="440"/>
      <c r="E133" s="440"/>
      <c r="F133" s="441"/>
      <c r="G133" s="441"/>
    </row>
    <row r="159" spans="3:7">
      <c r="C159" s="448"/>
      <c r="D159" s="448"/>
      <c r="E159" s="448"/>
      <c r="F159" s="449"/>
      <c r="G159" s="449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view="pageBreakPreview" zoomScaleNormal="100" zoomScaleSheetLayoutView="100" workbookViewId="0"/>
  </sheetViews>
  <sheetFormatPr defaultColWidth="9.140625" defaultRowHeight="11.25" outlineLevelRow="1"/>
  <cols>
    <col min="1" max="1" width="5.42578125" style="379" customWidth="1"/>
    <col min="2" max="2" width="58.42578125" style="379" bestFit="1" customWidth="1"/>
    <col min="3" max="5" width="8.7109375" style="379" customWidth="1"/>
    <col min="6" max="7" width="8.7109375" style="403" customWidth="1"/>
    <col min="8" max="8" width="2" style="379" customWidth="1"/>
    <col min="9" max="9" width="0" style="379" hidden="1" customWidth="1"/>
    <col min="10" max="13" width="9.140625" style="379" hidden="1" customWidth="1"/>
    <col min="14" max="14" width="9.140625" style="379"/>
    <col min="15" max="17" width="9.140625" style="583"/>
    <col min="18" max="18" width="9.140625" style="438"/>
    <col min="19" max="19" width="9.140625" style="583"/>
    <col min="20" max="23" width="9.140625" style="497"/>
    <col min="24" max="24" width="9.140625" style="583"/>
    <col min="25" max="16384" width="9.140625" style="379"/>
  </cols>
  <sheetData>
    <row r="1" spans="1:24">
      <c r="A1" s="251" t="s">
        <v>13</v>
      </c>
      <c r="B1" s="43" t="s">
        <v>37</v>
      </c>
      <c r="C1" s="43"/>
      <c r="D1" s="43"/>
      <c r="E1" s="43"/>
    </row>
    <row r="2" spans="1:24">
      <c r="F2" s="404"/>
      <c r="G2" s="379"/>
    </row>
    <row r="3" spans="1:24">
      <c r="A3" s="380">
        <v>3</v>
      </c>
      <c r="B3" s="404" t="s">
        <v>219</v>
      </c>
      <c r="C3" s="404"/>
      <c r="D3" s="404"/>
      <c r="E3" s="404"/>
      <c r="F3" s="382"/>
      <c r="G3" s="379"/>
    </row>
    <row r="4" spans="1:24">
      <c r="A4" s="405"/>
      <c r="B4" s="404"/>
      <c r="C4" s="404"/>
      <c r="D4" s="404"/>
      <c r="E4" s="404"/>
      <c r="F4" s="382"/>
      <c r="G4" s="379"/>
    </row>
    <row r="5" spans="1:24">
      <c r="A5" s="405"/>
      <c r="B5" s="404"/>
      <c r="C5" s="404"/>
      <c r="D5" s="404"/>
      <c r="E5" s="404"/>
      <c r="F5" s="382"/>
      <c r="G5" s="379"/>
    </row>
    <row r="6" spans="1:24" ht="12.75" customHeight="1">
      <c r="A6" s="405"/>
      <c r="B6" s="404"/>
      <c r="C6" s="404"/>
      <c r="D6" s="404"/>
      <c r="E6" s="404"/>
      <c r="F6" s="382"/>
      <c r="G6" s="382" t="str">
        <f>'Trends file-2 '!$G$6</f>
        <v>Amount in Rs Mn</v>
      </c>
    </row>
    <row r="7" spans="1:24" ht="12.75" customHeight="1">
      <c r="B7" s="602" t="s">
        <v>0</v>
      </c>
      <c r="C7" s="604" t="s">
        <v>1</v>
      </c>
      <c r="D7" s="605"/>
      <c r="E7" s="605"/>
      <c r="F7" s="605"/>
      <c r="G7" s="606"/>
    </row>
    <row r="8" spans="1:24" ht="12.75" customHeight="1">
      <c r="B8" s="603"/>
      <c r="C8" s="406">
        <f>'Trends file-1'!C8</f>
        <v>45016</v>
      </c>
      <c r="D8" s="406">
        <f>'Trends file-1'!D8</f>
        <v>44926</v>
      </c>
      <c r="E8" s="406">
        <f>'Trends file-1'!E8</f>
        <v>44834</v>
      </c>
      <c r="F8" s="406">
        <f>'Trends file-1'!F8</f>
        <v>44742</v>
      </c>
      <c r="G8" s="406">
        <f>'Trends file-1'!G8</f>
        <v>44651</v>
      </c>
    </row>
    <row r="9" spans="1:24">
      <c r="B9" s="61" t="s">
        <v>47</v>
      </c>
      <c r="C9" s="407"/>
      <c r="D9" s="408"/>
      <c r="E9" s="407"/>
      <c r="F9" s="408"/>
      <c r="G9" s="407"/>
    </row>
    <row r="10" spans="1:24">
      <c r="B10" s="62"/>
      <c r="C10" s="409"/>
      <c r="D10" s="410"/>
      <c r="E10" s="409"/>
      <c r="F10" s="410"/>
      <c r="G10" s="409"/>
    </row>
    <row r="11" spans="1:24" s="400" customFormat="1">
      <c r="A11" s="383"/>
      <c r="B11" s="62" t="s">
        <v>66</v>
      </c>
      <c r="C11" s="411">
        <v>50139.912552086076</v>
      </c>
      <c r="D11" s="412">
        <v>36893.671361666238</v>
      </c>
      <c r="E11" s="411">
        <v>42652.577918422721</v>
      </c>
      <c r="F11" s="412">
        <v>35920.715533115035</v>
      </c>
      <c r="G11" s="411">
        <v>50366.797851194766</v>
      </c>
      <c r="I11" s="413">
        <f>SUM(C11:F11)</f>
        <v>165606.87736529007</v>
      </c>
      <c r="J11" s="496">
        <v>0</v>
      </c>
      <c r="K11" s="496">
        <v>0</v>
      </c>
      <c r="L11" s="496">
        <v>0</v>
      </c>
      <c r="M11" s="496">
        <v>0</v>
      </c>
      <c r="O11" s="584"/>
      <c r="P11" s="584"/>
      <c r="Q11" s="584"/>
      <c r="R11" s="586"/>
      <c r="S11" s="584"/>
      <c r="T11" s="496"/>
      <c r="U11" s="496"/>
      <c r="V11" s="496"/>
      <c r="W11" s="496"/>
      <c r="X11" s="584"/>
    </row>
    <row r="12" spans="1:24" ht="5.0999999999999996" customHeight="1">
      <c r="A12" s="383"/>
      <c r="B12" s="63"/>
      <c r="C12" s="414"/>
      <c r="D12" s="415"/>
      <c r="E12" s="414"/>
      <c r="F12" s="415"/>
      <c r="G12" s="414"/>
      <c r="I12" s="413">
        <f t="shared" ref="I12:I75" si="0">SUM(C12:F12)</f>
        <v>0</v>
      </c>
      <c r="J12" s="496"/>
      <c r="K12" s="496"/>
      <c r="L12" s="496"/>
      <c r="M12" s="497"/>
      <c r="T12" s="496"/>
      <c r="U12" s="496"/>
      <c r="V12" s="496"/>
      <c r="W12" s="496"/>
    </row>
    <row r="13" spans="1:24">
      <c r="A13" s="383"/>
      <c r="B13" s="64" t="s">
        <v>48</v>
      </c>
      <c r="C13" s="414"/>
      <c r="D13" s="415"/>
      <c r="E13" s="414"/>
      <c r="F13" s="415"/>
      <c r="G13" s="414"/>
      <c r="I13" s="413">
        <f t="shared" si="0"/>
        <v>0</v>
      </c>
      <c r="J13" s="496"/>
      <c r="K13" s="496"/>
      <c r="L13" s="496"/>
      <c r="M13" s="497"/>
      <c r="T13" s="496"/>
      <c r="U13" s="496"/>
      <c r="V13" s="496"/>
      <c r="W13" s="496"/>
    </row>
    <row r="14" spans="1:24">
      <c r="A14" s="383"/>
      <c r="B14" s="65" t="s">
        <v>136</v>
      </c>
      <c r="C14" s="416">
        <v>94059.489604038696</v>
      </c>
      <c r="D14" s="417">
        <v>92977.152189685046</v>
      </c>
      <c r="E14" s="416">
        <v>89468.078534480403</v>
      </c>
      <c r="F14" s="417">
        <v>87813.536227171615</v>
      </c>
      <c r="G14" s="416">
        <v>85825.115436127337</v>
      </c>
      <c r="I14" s="413">
        <f t="shared" si="0"/>
        <v>364318.25655537576</v>
      </c>
      <c r="J14" s="496">
        <v>0</v>
      </c>
      <c r="K14" s="496">
        <v>0</v>
      </c>
      <c r="L14" s="496">
        <v>0</v>
      </c>
      <c r="M14" s="496">
        <v>0</v>
      </c>
      <c r="T14" s="496"/>
      <c r="U14" s="496"/>
      <c r="V14" s="496"/>
      <c r="W14" s="496"/>
    </row>
    <row r="15" spans="1:24">
      <c r="A15" s="383"/>
      <c r="B15" s="65" t="s">
        <v>220</v>
      </c>
      <c r="C15" s="416">
        <v>48147.188923805603</v>
      </c>
      <c r="D15" s="417">
        <v>46695.863968558566</v>
      </c>
      <c r="E15" s="416">
        <v>48887.301729006183</v>
      </c>
      <c r="F15" s="417">
        <v>44703.426101734833</v>
      </c>
      <c r="G15" s="416">
        <v>40529.288771668864</v>
      </c>
      <c r="I15" s="413">
        <f t="shared" si="0"/>
        <v>188433.78072310518</v>
      </c>
      <c r="J15" s="496">
        <v>0</v>
      </c>
      <c r="K15" s="496">
        <v>0</v>
      </c>
      <c r="L15" s="496">
        <v>0</v>
      </c>
      <c r="M15" s="496">
        <v>0</v>
      </c>
      <c r="T15" s="496"/>
      <c r="U15" s="496"/>
      <c r="V15" s="496"/>
      <c r="W15" s="496"/>
    </row>
    <row r="16" spans="1:24" hidden="1">
      <c r="A16" s="383"/>
      <c r="B16" s="65"/>
      <c r="C16" s="416"/>
      <c r="D16" s="417"/>
      <c r="E16" s="416"/>
      <c r="F16" s="417"/>
      <c r="G16" s="416"/>
      <c r="I16" s="413">
        <f t="shared" si="0"/>
        <v>0</v>
      </c>
      <c r="J16" s="496">
        <v>0</v>
      </c>
      <c r="K16" s="496">
        <v>0</v>
      </c>
      <c r="L16" s="496">
        <v>0</v>
      </c>
      <c r="M16" s="496">
        <v>0</v>
      </c>
      <c r="T16" s="496"/>
      <c r="U16" s="496"/>
      <c r="V16" s="496"/>
      <c r="W16" s="496"/>
    </row>
    <row r="17" spans="1:24">
      <c r="A17" s="383"/>
      <c r="B17" s="65" t="s">
        <v>309</v>
      </c>
      <c r="C17" s="416">
        <v>-1018.7844570000004</v>
      </c>
      <c r="D17" s="417">
        <v>-833.13678499999992</v>
      </c>
      <c r="E17" s="416">
        <v>-425.59126099999997</v>
      </c>
      <c r="F17" s="417">
        <v>-196.156498</v>
      </c>
      <c r="G17" s="416">
        <v>-164.19315900000004</v>
      </c>
      <c r="I17" s="413">
        <f t="shared" si="0"/>
        <v>-2473.6690010000002</v>
      </c>
      <c r="J17" s="496">
        <v>0</v>
      </c>
      <c r="K17" s="496">
        <v>0</v>
      </c>
      <c r="L17" s="496">
        <v>0</v>
      </c>
      <c r="M17" s="496">
        <v>0</v>
      </c>
      <c r="T17" s="496"/>
      <c r="U17" s="496"/>
      <c r="V17" s="496"/>
      <c r="W17" s="496"/>
    </row>
    <row r="18" spans="1:24">
      <c r="A18" s="383"/>
      <c r="B18" s="65" t="s">
        <v>305</v>
      </c>
      <c r="C18" s="416">
        <v>-853.94740336799828</v>
      </c>
      <c r="D18" s="417">
        <v>-1150.4098428130005</v>
      </c>
      <c r="E18" s="416">
        <v>-587.67559437599016</v>
      </c>
      <c r="F18" s="417">
        <v>-488.04433288100995</v>
      </c>
      <c r="G18" s="416">
        <v>-1026.4862259440001</v>
      </c>
      <c r="I18" s="413">
        <f t="shared" si="0"/>
        <v>-3080.0771734379987</v>
      </c>
      <c r="J18" s="496">
        <v>0</v>
      </c>
      <c r="K18" s="496">
        <v>0</v>
      </c>
      <c r="L18" s="496">
        <v>0</v>
      </c>
      <c r="M18" s="496">
        <v>0</v>
      </c>
      <c r="T18" s="496"/>
      <c r="U18" s="496"/>
      <c r="V18" s="496"/>
      <c r="W18" s="496"/>
    </row>
    <row r="19" spans="1:24">
      <c r="A19" s="383"/>
      <c r="B19" s="65" t="s">
        <v>310</v>
      </c>
      <c r="C19" s="416">
        <v>2998.5594104769998</v>
      </c>
      <c r="D19" s="417">
        <v>447.92258002000011</v>
      </c>
      <c r="E19" s="416">
        <v>149.90248693199993</v>
      </c>
      <c r="F19" s="417">
        <v>-583.77178700699994</v>
      </c>
      <c r="G19" s="416">
        <v>-423.70255231400029</v>
      </c>
      <c r="I19" s="413">
        <f t="shared" si="0"/>
        <v>3012.612690422</v>
      </c>
      <c r="J19" s="496">
        <v>0</v>
      </c>
      <c r="K19" s="496">
        <v>0</v>
      </c>
      <c r="L19" s="496">
        <v>0</v>
      </c>
      <c r="M19" s="496">
        <v>0</v>
      </c>
      <c r="T19" s="496"/>
      <c r="U19" s="496"/>
      <c r="V19" s="496"/>
      <c r="W19" s="496"/>
    </row>
    <row r="20" spans="1:24" hidden="1">
      <c r="A20" s="383"/>
      <c r="B20" s="65" t="s">
        <v>306</v>
      </c>
      <c r="C20" s="416">
        <v>0</v>
      </c>
      <c r="D20" s="417">
        <v>0</v>
      </c>
      <c r="E20" s="416">
        <v>0</v>
      </c>
      <c r="F20" s="417">
        <v>0</v>
      </c>
      <c r="G20" s="416">
        <v>0</v>
      </c>
      <c r="I20" s="413">
        <f t="shared" si="0"/>
        <v>0</v>
      </c>
      <c r="J20" s="496">
        <v>0</v>
      </c>
      <c r="K20" s="496">
        <v>0</v>
      </c>
      <c r="L20" s="496">
        <v>0</v>
      </c>
      <c r="M20" s="496">
        <v>0</v>
      </c>
      <c r="T20" s="496"/>
      <c r="U20" s="496"/>
      <c r="V20" s="496"/>
      <c r="W20" s="496"/>
    </row>
    <row r="21" spans="1:24" ht="11.25" hidden="1" customHeight="1">
      <c r="A21" s="383"/>
      <c r="B21" s="66" t="s">
        <v>315</v>
      </c>
      <c r="C21" s="416">
        <v>0</v>
      </c>
      <c r="D21" s="417">
        <v>0</v>
      </c>
      <c r="E21" s="416">
        <v>0</v>
      </c>
      <c r="F21" s="417">
        <v>0</v>
      </c>
      <c r="G21" s="416">
        <v>0</v>
      </c>
      <c r="I21" s="413">
        <f t="shared" si="0"/>
        <v>0</v>
      </c>
      <c r="J21" s="496">
        <v>0</v>
      </c>
      <c r="K21" s="496">
        <v>0</v>
      </c>
      <c r="L21" s="496">
        <v>0</v>
      </c>
      <c r="M21" s="496">
        <v>0</v>
      </c>
      <c r="T21" s="496"/>
      <c r="U21" s="496"/>
      <c r="V21" s="496"/>
      <c r="W21" s="496"/>
    </row>
    <row r="22" spans="1:24">
      <c r="A22" s="383"/>
      <c r="B22" s="66" t="s">
        <v>49</v>
      </c>
      <c r="C22" s="416">
        <v>-5467.2269760890258</v>
      </c>
      <c r="D22" s="417">
        <v>12264.554612662096</v>
      </c>
      <c r="E22" s="416">
        <v>-1383.2440009913964</v>
      </c>
      <c r="F22" s="417">
        <v>1049.1017417911344</v>
      </c>
      <c r="G22" s="416">
        <v>-10473.726752366378</v>
      </c>
      <c r="I22" s="413">
        <f t="shared" si="0"/>
        <v>6463.185377372808</v>
      </c>
      <c r="J22" s="496">
        <v>0</v>
      </c>
      <c r="K22" s="496">
        <v>0</v>
      </c>
      <c r="L22" s="496">
        <v>0</v>
      </c>
      <c r="M22" s="496">
        <v>0</v>
      </c>
      <c r="T22" s="496"/>
      <c r="U22" s="496"/>
      <c r="V22" s="496"/>
      <c r="W22" s="496"/>
    </row>
    <row r="23" spans="1:24" ht="5.0999999999999996" customHeight="1">
      <c r="A23" s="383"/>
      <c r="B23" s="63"/>
      <c r="C23" s="414"/>
      <c r="D23" s="415"/>
      <c r="E23" s="414"/>
      <c r="F23" s="415"/>
      <c r="G23" s="414"/>
      <c r="I23" s="413">
        <f t="shared" si="0"/>
        <v>0</v>
      </c>
      <c r="J23" s="496"/>
      <c r="K23" s="496"/>
      <c r="L23" s="496"/>
      <c r="M23" s="497"/>
      <c r="T23" s="496"/>
      <c r="U23" s="496"/>
      <c r="V23" s="496"/>
      <c r="W23" s="496"/>
    </row>
    <row r="24" spans="1:24" s="400" customFormat="1">
      <c r="A24" s="383"/>
      <c r="B24" s="87" t="s">
        <v>204</v>
      </c>
      <c r="C24" s="420">
        <v>188005</v>
      </c>
      <c r="D24" s="421">
        <v>187296.5</v>
      </c>
      <c r="E24" s="420">
        <v>178760</v>
      </c>
      <c r="F24" s="421">
        <v>168219</v>
      </c>
      <c r="G24" s="420">
        <v>164633</v>
      </c>
      <c r="I24" s="413">
        <f t="shared" si="0"/>
        <v>722280.5</v>
      </c>
      <c r="J24" s="496">
        <v>0</v>
      </c>
      <c r="K24" s="496">
        <v>0</v>
      </c>
      <c r="L24" s="496">
        <v>0</v>
      </c>
      <c r="M24" s="496">
        <v>0</v>
      </c>
      <c r="O24" s="584"/>
      <c r="P24" s="584"/>
      <c r="Q24" s="584"/>
      <c r="R24" s="586"/>
      <c r="S24" s="584"/>
      <c r="T24" s="496"/>
      <c r="U24" s="496"/>
      <c r="V24" s="496"/>
      <c r="W24" s="496"/>
      <c r="X24" s="584"/>
    </row>
    <row r="25" spans="1:24">
      <c r="A25" s="383"/>
      <c r="B25" s="344" t="s">
        <v>205</v>
      </c>
      <c r="C25" s="414"/>
      <c r="D25" s="415"/>
      <c r="E25" s="414"/>
      <c r="F25" s="415"/>
      <c r="G25" s="414"/>
      <c r="I25" s="413">
        <f t="shared" si="0"/>
        <v>0</v>
      </c>
      <c r="J25" s="496"/>
      <c r="K25" s="496"/>
      <c r="L25" s="496"/>
      <c r="M25" s="497"/>
      <c r="T25" s="496"/>
      <c r="U25" s="496"/>
      <c r="V25" s="496"/>
      <c r="W25" s="496"/>
    </row>
    <row r="26" spans="1:24">
      <c r="A26" s="383"/>
      <c r="B26" s="68" t="s">
        <v>206</v>
      </c>
      <c r="C26" s="416">
        <v>6077.6306243138361</v>
      </c>
      <c r="D26" s="417">
        <v>-1682.6503415947427</v>
      </c>
      <c r="E26" s="416">
        <v>-3681.600984575638</v>
      </c>
      <c r="F26" s="417">
        <v>-6296.2218718265813</v>
      </c>
      <c r="G26" s="416">
        <v>8373.1804460885523</v>
      </c>
      <c r="I26" s="413">
        <f t="shared" si="0"/>
        <v>-5582.8425736831259</v>
      </c>
      <c r="J26" s="496">
        <v>0</v>
      </c>
      <c r="K26" s="496">
        <v>0</v>
      </c>
      <c r="L26" s="496">
        <v>0</v>
      </c>
      <c r="M26" s="496">
        <v>0</v>
      </c>
      <c r="T26" s="496"/>
      <c r="U26" s="496"/>
      <c r="V26" s="496"/>
      <c r="W26" s="496"/>
    </row>
    <row r="27" spans="1:24">
      <c r="A27" s="383"/>
      <c r="B27" s="65" t="s">
        <v>207</v>
      </c>
      <c r="C27" s="416">
        <v>-20293.586330850369</v>
      </c>
      <c r="D27" s="417">
        <v>3425.0820475880682</v>
      </c>
      <c r="E27" s="416">
        <v>8683.5833212726102</v>
      </c>
      <c r="F27" s="417">
        <v>20855.620729745471</v>
      </c>
      <c r="G27" s="416">
        <v>-22111.701044900808</v>
      </c>
      <c r="I27" s="413">
        <f t="shared" si="0"/>
        <v>12670.699767755781</v>
      </c>
      <c r="J27" s="496">
        <v>0</v>
      </c>
      <c r="K27" s="496">
        <v>0</v>
      </c>
      <c r="L27" s="496">
        <v>0</v>
      </c>
      <c r="M27" s="496">
        <v>0</v>
      </c>
      <c r="T27" s="496"/>
      <c r="U27" s="496"/>
      <c r="V27" s="496"/>
      <c r="W27" s="496"/>
    </row>
    <row r="28" spans="1:24" hidden="1">
      <c r="A28" s="383"/>
      <c r="B28" s="65"/>
      <c r="C28" s="416"/>
      <c r="D28" s="417"/>
      <c r="E28" s="416"/>
      <c r="F28" s="417"/>
      <c r="G28" s="416"/>
      <c r="I28" s="413">
        <f t="shared" si="0"/>
        <v>0</v>
      </c>
      <c r="J28" s="496">
        <v>0</v>
      </c>
      <c r="K28" s="496">
        <v>0</v>
      </c>
      <c r="L28" s="496">
        <v>0</v>
      </c>
      <c r="M28" s="496">
        <v>0</v>
      </c>
      <c r="T28" s="496"/>
      <c r="U28" s="496"/>
      <c r="V28" s="496"/>
      <c r="W28" s="496"/>
    </row>
    <row r="29" spans="1:24" hidden="1">
      <c r="A29" s="383"/>
      <c r="B29" s="65"/>
      <c r="C29" s="416"/>
      <c r="D29" s="417"/>
      <c r="E29" s="416"/>
      <c r="F29" s="417"/>
      <c r="G29" s="416"/>
      <c r="I29" s="413">
        <f t="shared" si="0"/>
        <v>0</v>
      </c>
      <c r="J29" s="496">
        <v>0</v>
      </c>
      <c r="K29" s="496">
        <v>0</v>
      </c>
      <c r="L29" s="496">
        <v>0</v>
      </c>
      <c r="M29" s="496">
        <v>0</v>
      </c>
      <c r="T29" s="496"/>
      <c r="U29" s="496"/>
      <c r="V29" s="496"/>
      <c r="W29" s="496"/>
    </row>
    <row r="30" spans="1:24" hidden="1">
      <c r="A30" s="383"/>
      <c r="B30" s="63"/>
      <c r="C30" s="416"/>
      <c r="D30" s="417"/>
      <c r="E30" s="416"/>
      <c r="F30" s="417"/>
      <c r="G30" s="416"/>
      <c r="I30" s="413">
        <f t="shared" si="0"/>
        <v>0</v>
      </c>
      <c r="J30" s="496">
        <v>0</v>
      </c>
      <c r="K30" s="496">
        <v>0</v>
      </c>
      <c r="L30" s="496">
        <v>0</v>
      </c>
      <c r="M30" s="496">
        <v>0</v>
      </c>
      <c r="T30" s="496"/>
      <c r="U30" s="496"/>
      <c r="V30" s="496"/>
      <c r="W30" s="496"/>
    </row>
    <row r="31" spans="1:24">
      <c r="A31" s="383"/>
      <c r="B31" s="65" t="s">
        <v>261</v>
      </c>
      <c r="C31" s="416">
        <v>-14114.387083252874</v>
      </c>
      <c r="D31" s="417">
        <v>9140.3096382340227</v>
      </c>
      <c r="E31" s="416">
        <v>-49884.9829994233</v>
      </c>
      <c r="F31" s="417">
        <v>16651.063808431602</v>
      </c>
      <c r="G31" s="416">
        <v>-8338.3572568772652</v>
      </c>
      <c r="I31" s="413">
        <f t="shared" si="0"/>
        <v>-38207.996636010546</v>
      </c>
      <c r="J31" s="496">
        <v>0</v>
      </c>
      <c r="K31" s="496">
        <v>0</v>
      </c>
      <c r="L31" s="496">
        <v>0</v>
      </c>
      <c r="M31" s="496">
        <v>0</v>
      </c>
      <c r="T31" s="496"/>
      <c r="U31" s="496"/>
      <c r="V31" s="496"/>
      <c r="W31" s="496"/>
    </row>
    <row r="32" spans="1:24" ht="5.0999999999999996" customHeight="1">
      <c r="A32" s="383"/>
      <c r="B32" s="63"/>
      <c r="C32" s="414"/>
      <c r="D32" s="415"/>
      <c r="E32" s="414"/>
      <c r="F32" s="415"/>
      <c r="G32" s="414"/>
      <c r="I32" s="413">
        <f t="shared" si="0"/>
        <v>0</v>
      </c>
      <c r="J32" s="496"/>
      <c r="K32" s="496"/>
      <c r="L32" s="496"/>
      <c r="M32" s="497"/>
      <c r="T32" s="496"/>
      <c r="U32" s="496"/>
      <c r="V32" s="496"/>
      <c r="W32" s="496"/>
    </row>
    <row r="33" spans="1:24">
      <c r="A33" s="383"/>
      <c r="B33" s="67" t="s">
        <v>208</v>
      </c>
      <c r="C33" s="420">
        <v>159675</v>
      </c>
      <c r="D33" s="421">
        <v>198179</v>
      </c>
      <c r="E33" s="420">
        <v>133877</v>
      </c>
      <c r="F33" s="421">
        <v>199430</v>
      </c>
      <c r="G33" s="420">
        <v>142556</v>
      </c>
      <c r="I33" s="413">
        <f t="shared" si="0"/>
        <v>691161</v>
      </c>
      <c r="J33" s="496">
        <v>0</v>
      </c>
      <c r="K33" s="496">
        <v>0</v>
      </c>
      <c r="L33" s="496">
        <v>0</v>
      </c>
      <c r="M33" s="496">
        <v>0</v>
      </c>
      <c r="T33" s="496"/>
      <c r="U33" s="496"/>
      <c r="V33" s="496"/>
      <c r="W33" s="496"/>
    </row>
    <row r="34" spans="1:24" ht="5.0999999999999996" customHeight="1">
      <c r="A34" s="383"/>
      <c r="B34" s="63"/>
      <c r="C34" s="414"/>
      <c r="D34" s="415"/>
      <c r="E34" s="414"/>
      <c r="F34" s="415"/>
      <c r="G34" s="414"/>
      <c r="I34" s="413">
        <f t="shared" si="0"/>
        <v>0</v>
      </c>
      <c r="J34" s="496"/>
      <c r="K34" s="496"/>
      <c r="L34" s="496"/>
      <c r="M34" s="497"/>
      <c r="T34" s="496"/>
      <c r="U34" s="496"/>
      <c r="V34" s="496"/>
      <c r="W34" s="496"/>
    </row>
    <row r="35" spans="1:24">
      <c r="A35" s="383"/>
      <c r="B35" s="65"/>
      <c r="C35" s="416"/>
      <c r="D35" s="419"/>
      <c r="E35" s="418"/>
      <c r="F35" s="419"/>
      <c r="G35" s="418"/>
      <c r="I35" s="413">
        <f t="shared" si="0"/>
        <v>0</v>
      </c>
      <c r="J35" s="496"/>
      <c r="K35" s="496"/>
      <c r="L35" s="496"/>
      <c r="M35" s="497"/>
      <c r="T35" s="496"/>
      <c r="U35" s="496"/>
      <c r="V35" s="496"/>
      <c r="W35" s="496"/>
    </row>
    <row r="36" spans="1:24">
      <c r="A36" s="383"/>
      <c r="B36" s="65" t="s">
        <v>68</v>
      </c>
      <c r="C36" s="416">
        <v>-4974.5453470787397</v>
      </c>
      <c r="D36" s="417">
        <v>-8019.5153047814201</v>
      </c>
      <c r="E36" s="416">
        <v>-4977.1172753148167</v>
      </c>
      <c r="F36" s="417">
        <v>-19943.327271166323</v>
      </c>
      <c r="G36" s="416">
        <v>1298.4732625942852</v>
      </c>
      <c r="I36" s="413">
        <f t="shared" si="0"/>
        <v>-37914.5051983413</v>
      </c>
      <c r="J36" s="496">
        <v>0</v>
      </c>
      <c r="K36" s="496">
        <v>0</v>
      </c>
      <c r="L36" s="496">
        <v>0</v>
      </c>
      <c r="M36" s="496">
        <v>0</v>
      </c>
      <c r="T36" s="496"/>
      <c r="U36" s="496"/>
      <c r="V36" s="496"/>
      <c r="W36" s="496"/>
    </row>
    <row r="37" spans="1:24" ht="5.0999999999999996" customHeight="1">
      <c r="A37" s="383"/>
      <c r="B37" s="63"/>
      <c r="C37" s="414"/>
      <c r="D37" s="415"/>
      <c r="E37" s="414"/>
      <c r="F37" s="415"/>
      <c r="G37" s="414"/>
      <c r="I37" s="413">
        <f t="shared" si="0"/>
        <v>0</v>
      </c>
      <c r="J37" s="496"/>
      <c r="K37" s="496"/>
      <c r="L37" s="496"/>
      <c r="M37" s="497"/>
      <c r="T37" s="496"/>
      <c r="U37" s="496"/>
      <c r="V37" s="496"/>
      <c r="W37" s="496"/>
    </row>
    <row r="38" spans="1:24" s="400" customFormat="1">
      <c r="A38" s="383"/>
      <c r="B38" s="67" t="s">
        <v>209</v>
      </c>
      <c r="C38" s="420">
        <v>154700</v>
      </c>
      <c r="D38" s="421">
        <v>190159</v>
      </c>
      <c r="E38" s="420">
        <v>128900</v>
      </c>
      <c r="F38" s="421">
        <v>179487</v>
      </c>
      <c r="G38" s="420">
        <v>143854</v>
      </c>
      <c r="I38" s="413">
        <f t="shared" si="0"/>
        <v>653246</v>
      </c>
      <c r="J38" s="496">
        <v>0</v>
      </c>
      <c r="K38" s="496">
        <v>0</v>
      </c>
      <c r="L38" s="496">
        <v>0</v>
      </c>
      <c r="M38" s="496">
        <v>0</v>
      </c>
      <c r="O38" s="584"/>
      <c r="P38" s="584"/>
      <c r="Q38" s="584"/>
      <c r="R38" s="586"/>
      <c r="S38" s="584"/>
      <c r="T38" s="496"/>
      <c r="U38" s="496"/>
      <c r="V38" s="496"/>
      <c r="W38" s="496"/>
      <c r="X38" s="584"/>
    </row>
    <row r="39" spans="1:24" ht="5.0999999999999996" customHeight="1">
      <c r="A39" s="383"/>
      <c r="B39" s="63"/>
      <c r="C39" s="414"/>
      <c r="D39" s="415"/>
      <c r="E39" s="414"/>
      <c r="F39" s="415"/>
      <c r="G39" s="414"/>
      <c r="I39" s="413">
        <f t="shared" si="0"/>
        <v>0</v>
      </c>
      <c r="J39" s="496"/>
      <c r="K39" s="496"/>
      <c r="L39" s="496"/>
      <c r="M39" s="497"/>
      <c r="T39" s="496"/>
      <c r="U39" s="496"/>
      <c r="V39" s="496"/>
      <c r="W39" s="496"/>
    </row>
    <row r="40" spans="1:24">
      <c r="A40" s="383"/>
      <c r="B40" s="67" t="s">
        <v>50</v>
      </c>
      <c r="C40" s="416"/>
      <c r="D40" s="417"/>
      <c r="E40" s="416"/>
      <c r="F40" s="417"/>
      <c r="G40" s="416"/>
      <c r="I40" s="413">
        <f t="shared" si="0"/>
        <v>0</v>
      </c>
      <c r="J40" s="496"/>
      <c r="K40" s="496"/>
      <c r="L40" s="496"/>
      <c r="M40" s="497"/>
      <c r="T40" s="496"/>
      <c r="U40" s="496"/>
      <c r="V40" s="496"/>
      <c r="W40" s="496"/>
    </row>
    <row r="41" spans="1:24" ht="5.0999999999999996" customHeight="1">
      <c r="A41" s="383"/>
      <c r="B41" s="63"/>
      <c r="C41" s="414"/>
      <c r="D41" s="415"/>
      <c r="E41" s="414"/>
      <c r="F41" s="415"/>
      <c r="G41" s="414"/>
      <c r="I41" s="413">
        <f t="shared" si="0"/>
        <v>0</v>
      </c>
      <c r="J41" s="496"/>
      <c r="K41" s="496"/>
      <c r="L41" s="496"/>
      <c r="M41" s="497"/>
      <c r="T41" s="496"/>
      <c r="U41" s="496"/>
      <c r="V41" s="496"/>
      <c r="W41" s="496"/>
    </row>
    <row r="42" spans="1:24">
      <c r="A42" s="383"/>
      <c r="B42" s="65" t="s">
        <v>270</v>
      </c>
      <c r="C42" s="416">
        <v>-71850.954469690958</v>
      </c>
      <c r="D42" s="417">
        <v>-64201.443859943785</v>
      </c>
      <c r="E42" s="416">
        <v>-53588.311867359749</v>
      </c>
      <c r="F42" s="417">
        <v>-70040.622329480524</v>
      </c>
      <c r="G42" s="416">
        <v>-50475.61481092521</v>
      </c>
      <c r="I42" s="413">
        <f t="shared" si="0"/>
        <v>-259681.33252647502</v>
      </c>
      <c r="J42" s="496">
        <v>0</v>
      </c>
      <c r="K42" s="496">
        <v>0</v>
      </c>
      <c r="L42" s="496">
        <v>0</v>
      </c>
      <c r="M42" s="496">
        <v>0</v>
      </c>
      <c r="T42" s="496"/>
      <c r="U42" s="496"/>
      <c r="V42" s="496"/>
      <c r="W42" s="496"/>
    </row>
    <row r="43" spans="1:24">
      <c r="A43" s="383"/>
      <c r="B43" s="379" t="s">
        <v>298</v>
      </c>
      <c r="C43" s="416">
        <v>-3753.9761753519306</v>
      </c>
      <c r="D43" s="419">
        <v>-32132.724436034805</v>
      </c>
      <c r="E43" s="416">
        <v>-88480.829632478752</v>
      </c>
      <c r="F43" s="419">
        <v>-4135.815909132647</v>
      </c>
      <c r="G43" s="416">
        <v>-38999.45997798063</v>
      </c>
      <c r="I43" s="413">
        <f t="shared" si="0"/>
        <v>-128503.34615299814</v>
      </c>
      <c r="J43" s="496">
        <v>0</v>
      </c>
      <c r="K43" s="496">
        <v>0</v>
      </c>
      <c r="L43" s="496">
        <v>0</v>
      </c>
      <c r="M43" s="496">
        <v>0</v>
      </c>
      <c r="T43" s="496"/>
      <c r="U43" s="496"/>
      <c r="V43" s="496"/>
      <c r="W43" s="496"/>
    </row>
    <row r="44" spans="1:24">
      <c r="A44" s="383"/>
      <c r="B44" s="65" t="s">
        <v>133</v>
      </c>
      <c r="C44" s="416">
        <v>7313.0364145576314</v>
      </c>
      <c r="D44" s="417">
        <v>-43563.682515165026</v>
      </c>
      <c r="E44" s="416">
        <v>13298.843882030291</v>
      </c>
      <c r="F44" s="417">
        <v>10951.350925058719</v>
      </c>
      <c r="G44" s="416">
        <v>-10681.491374479963</v>
      </c>
      <c r="I44" s="413">
        <f t="shared" si="0"/>
        <v>-12000.451293518385</v>
      </c>
      <c r="J44" s="496">
        <v>0</v>
      </c>
      <c r="K44" s="496">
        <v>0</v>
      </c>
      <c r="L44" s="496">
        <v>0</v>
      </c>
      <c r="M44" s="496">
        <v>0</v>
      </c>
      <c r="T44" s="496"/>
      <c r="U44" s="496"/>
      <c r="V44" s="496"/>
      <c r="W44" s="496"/>
    </row>
    <row r="45" spans="1:24" hidden="1">
      <c r="A45" s="383"/>
      <c r="B45" s="65" t="s">
        <v>331</v>
      </c>
      <c r="C45" s="416">
        <v>0</v>
      </c>
      <c r="D45" s="417">
        <v>0</v>
      </c>
      <c r="E45" s="416">
        <v>0</v>
      </c>
      <c r="F45" s="417">
        <v>0</v>
      </c>
      <c r="G45" s="416">
        <v>0</v>
      </c>
      <c r="I45" s="413">
        <f t="shared" si="0"/>
        <v>0</v>
      </c>
      <c r="J45" s="496">
        <v>0</v>
      </c>
      <c r="K45" s="496">
        <v>0</v>
      </c>
      <c r="L45" s="496">
        <v>0</v>
      </c>
      <c r="M45" s="496">
        <v>0</v>
      </c>
      <c r="T45" s="496"/>
      <c r="U45" s="496"/>
      <c r="V45" s="496"/>
      <c r="W45" s="496"/>
    </row>
    <row r="46" spans="1:24">
      <c r="A46" s="383"/>
      <c r="B46" s="65" t="s">
        <v>262</v>
      </c>
      <c r="C46" s="416">
        <v>9.6385809982564297E-2</v>
      </c>
      <c r="D46" s="417">
        <v>-157.01095585573341</v>
      </c>
      <c r="E46" s="416">
        <v>311.31957411999997</v>
      </c>
      <c r="F46" s="417">
        <v>-166</v>
      </c>
      <c r="G46" s="416">
        <v>-13.877826458332493</v>
      </c>
      <c r="I46" s="413">
        <f t="shared" si="0"/>
        <v>-11.594995925750879</v>
      </c>
      <c r="J46" s="496">
        <v>0</v>
      </c>
      <c r="K46" s="496">
        <v>0</v>
      </c>
      <c r="L46" s="496">
        <v>0</v>
      </c>
      <c r="M46" s="496">
        <v>0</v>
      </c>
      <c r="T46" s="496"/>
      <c r="U46" s="496"/>
      <c r="V46" s="496"/>
      <c r="W46" s="496"/>
    </row>
    <row r="47" spans="1:24" hidden="1">
      <c r="A47" s="383"/>
      <c r="B47" s="65"/>
      <c r="C47" s="416"/>
      <c r="D47" s="417"/>
      <c r="E47" s="416"/>
      <c r="F47" s="417"/>
      <c r="G47" s="416"/>
      <c r="I47" s="413">
        <f t="shared" si="0"/>
        <v>0</v>
      </c>
      <c r="J47" s="496">
        <v>0</v>
      </c>
      <c r="K47" s="496">
        <v>0</v>
      </c>
      <c r="L47" s="496">
        <v>0</v>
      </c>
      <c r="M47" s="496">
        <v>0</v>
      </c>
      <c r="T47" s="496"/>
      <c r="U47" s="496"/>
      <c r="V47" s="496"/>
      <c r="W47" s="496"/>
    </row>
    <row r="48" spans="1:24" hidden="1">
      <c r="A48" s="383"/>
      <c r="B48" s="65"/>
      <c r="C48" s="418"/>
      <c r="D48" s="419"/>
      <c r="E48" s="418"/>
      <c r="F48" s="419"/>
      <c r="G48" s="418"/>
      <c r="I48" s="413">
        <f t="shared" si="0"/>
        <v>0</v>
      </c>
      <c r="J48" s="496">
        <v>0</v>
      </c>
      <c r="K48" s="496">
        <v>0</v>
      </c>
      <c r="L48" s="496">
        <v>0</v>
      </c>
      <c r="M48" s="496">
        <v>0</v>
      </c>
      <c r="T48" s="496"/>
      <c r="U48" s="496"/>
      <c r="V48" s="496"/>
      <c r="W48" s="496"/>
    </row>
    <row r="49" spans="1:24" hidden="1">
      <c r="A49" s="383"/>
      <c r="B49" s="65" t="s">
        <v>263</v>
      </c>
      <c r="C49" s="418"/>
      <c r="D49" s="419"/>
      <c r="E49" s="418"/>
      <c r="F49" s="419"/>
      <c r="G49" s="418"/>
      <c r="I49" s="413">
        <f t="shared" si="0"/>
        <v>0</v>
      </c>
      <c r="J49" s="496">
        <v>0</v>
      </c>
      <c r="K49" s="496">
        <v>0</v>
      </c>
      <c r="L49" s="496">
        <v>0</v>
      </c>
      <c r="M49" s="496">
        <v>0</v>
      </c>
      <c r="T49" s="496"/>
      <c r="U49" s="496"/>
      <c r="V49" s="496"/>
      <c r="W49" s="496"/>
    </row>
    <row r="50" spans="1:24">
      <c r="A50" s="383"/>
      <c r="B50" s="65" t="s">
        <v>131</v>
      </c>
      <c r="C50" s="460">
        <v>0</v>
      </c>
      <c r="D50" s="419">
        <v>0</v>
      </c>
      <c r="E50" s="418">
        <v>0</v>
      </c>
      <c r="F50" s="419">
        <v>0</v>
      </c>
      <c r="G50" s="418">
        <v>2566.6618462169099</v>
      </c>
      <c r="I50" s="413">
        <f t="shared" si="0"/>
        <v>0</v>
      </c>
      <c r="J50" s="496">
        <v>0</v>
      </c>
      <c r="K50" s="496">
        <v>0</v>
      </c>
      <c r="L50" s="496">
        <v>0</v>
      </c>
      <c r="M50" s="496">
        <v>0</v>
      </c>
      <c r="T50" s="496"/>
      <c r="U50" s="496"/>
      <c r="V50" s="496"/>
      <c r="W50" s="496"/>
    </row>
    <row r="51" spans="1:24">
      <c r="A51" s="383"/>
      <c r="B51" s="65" t="s">
        <v>264</v>
      </c>
      <c r="C51" s="416">
        <v>0</v>
      </c>
      <c r="D51" s="417">
        <v>0</v>
      </c>
      <c r="E51" s="418">
        <v>0</v>
      </c>
      <c r="F51" s="419">
        <v>-8106</v>
      </c>
      <c r="G51" s="418">
        <v>-25289</v>
      </c>
      <c r="I51" s="413">
        <f t="shared" si="0"/>
        <v>-8106</v>
      </c>
      <c r="J51" s="496">
        <v>0</v>
      </c>
      <c r="K51" s="496">
        <v>0</v>
      </c>
      <c r="L51" s="496">
        <v>0</v>
      </c>
      <c r="M51" s="543">
        <v>0</v>
      </c>
      <c r="T51" s="496"/>
      <c r="U51" s="496"/>
      <c r="V51" s="496"/>
      <c r="W51" s="496"/>
    </row>
    <row r="52" spans="1:24" hidden="1">
      <c r="A52" s="383"/>
      <c r="B52" s="65" t="s">
        <v>334</v>
      </c>
      <c r="C52" s="416">
        <v>0</v>
      </c>
      <c r="D52" s="417">
        <v>0</v>
      </c>
      <c r="E52" s="416">
        <v>0</v>
      </c>
      <c r="F52" s="417">
        <v>0</v>
      </c>
      <c r="G52" s="416">
        <v>0</v>
      </c>
      <c r="I52" s="413">
        <f t="shared" si="0"/>
        <v>0</v>
      </c>
      <c r="J52" s="496">
        <v>0</v>
      </c>
      <c r="K52" s="496">
        <v>0</v>
      </c>
      <c r="L52" s="496">
        <v>0</v>
      </c>
      <c r="M52" s="496">
        <v>0</v>
      </c>
      <c r="T52" s="496"/>
      <c r="U52" s="496"/>
      <c r="V52" s="496"/>
      <c r="W52" s="496"/>
    </row>
    <row r="53" spans="1:24" hidden="1">
      <c r="A53" s="383"/>
      <c r="B53" s="65" t="s">
        <v>325</v>
      </c>
      <c r="C53" s="416">
        <v>0</v>
      </c>
      <c r="D53" s="417">
        <v>0</v>
      </c>
      <c r="E53" s="416">
        <v>0</v>
      </c>
      <c r="F53" s="417">
        <v>0</v>
      </c>
      <c r="G53" s="416">
        <v>0</v>
      </c>
      <c r="I53" s="413">
        <f t="shared" si="0"/>
        <v>0</v>
      </c>
      <c r="J53" s="496">
        <v>0</v>
      </c>
      <c r="K53" s="496">
        <v>0</v>
      </c>
      <c r="L53" s="496">
        <v>0</v>
      </c>
      <c r="M53" s="496">
        <v>0</v>
      </c>
      <c r="T53" s="496"/>
      <c r="U53" s="496"/>
      <c r="V53" s="496"/>
      <c r="W53" s="496"/>
    </row>
    <row r="54" spans="1:24" ht="11.25" customHeight="1">
      <c r="A54" s="383"/>
      <c r="B54" s="63" t="s">
        <v>114</v>
      </c>
      <c r="C54" s="416">
        <v>7</v>
      </c>
      <c r="D54" s="417">
        <v>0</v>
      </c>
      <c r="E54" s="418">
        <v>0</v>
      </c>
      <c r="F54" s="417">
        <v>13985</v>
      </c>
      <c r="G54" s="416">
        <v>0</v>
      </c>
      <c r="I54" s="413">
        <f t="shared" si="0"/>
        <v>13992</v>
      </c>
      <c r="J54" s="496">
        <v>0</v>
      </c>
      <c r="K54" s="496">
        <v>0</v>
      </c>
      <c r="L54" s="496">
        <v>0</v>
      </c>
      <c r="M54" s="496">
        <v>0</v>
      </c>
      <c r="T54" s="496"/>
      <c r="U54" s="496"/>
      <c r="V54" s="496"/>
      <c r="W54" s="496"/>
    </row>
    <row r="55" spans="1:24" ht="11.25" customHeight="1">
      <c r="A55" s="383"/>
      <c r="B55" s="63" t="s">
        <v>67</v>
      </c>
      <c r="C55" s="416">
        <v>858.73568841839688</v>
      </c>
      <c r="D55" s="417">
        <v>1189.0564285232608</v>
      </c>
      <c r="E55" s="418">
        <v>760.20292443052313</v>
      </c>
      <c r="F55" s="417">
        <v>699.63702566229358</v>
      </c>
      <c r="G55" s="416">
        <v>2678.3358709725244</v>
      </c>
      <c r="I55" s="413">
        <f t="shared" si="0"/>
        <v>3507.6320670344744</v>
      </c>
      <c r="J55" s="496">
        <v>0</v>
      </c>
      <c r="K55" s="496">
        <v>0</v>
      </c>
      <c r="L55" s="496">
        <v>0</v>
      </c>
      <c r="M55" s="496">
        <v>0</v>
      </c>
      <c r="T55" s="496"/>
      <c r="U55" s="496"/>
      <c r="V55" s="496"/>
      <c r="W55" s="496"/>
    </row>
    <row r="56" spans="1:24" ht="11.25" hidden="1" customHeight="1">
      <c r="A56" s="383"/>
      <c r="B56" s="63" t="s">
        <v>332</v>
      </c>
      <c r="C56" s="416">
        <v>0</v>
      </c>
      <c r="D56" s="545">
        <v>0</v>
      </c>
      <c r="E56" s="416">
        <v>0</v>
      </c>
      <c r="F56" s="417">
        <v>0</v>
      </c>
      <c r="G56" s="416">
        <v>0</v>
      </c>
      <c r="I56" s="413">
        <f t="shared" si="0"/>
        <v>0</v>
      </c>
      <c r="J56" s="496"/>
      <c r="K56" s="496"/>
      <c r="L56" s="496"/>
      <c r="M56" s="497"/>
      <c r="T56" s="496"/>
      <c r="U56" s="496"/>
      <c r="V56" s="496"/>
      <c r="W56" s="496"/>
    </row>
    <row r="57" spans="1:24" ht="12" customHeight="1">
      <c r="A57" s="383"/>
      <c r="B57" s="63"/>
      <c r="C57" s="416"/>
      <c r="D57" s="417"/>
      <c r="E57" s="418"/>
      <c r="F57" s="417"/>
      <c r="G57" s="416"/>
      <c r="I57" s="413">
        <f t="shared" si="0"/>
        <v>0</v>
      </c>
      <c r="J57" s="496"/>
      <c r="K57" s="496"/>
      <c r="L57" s="496"/>
      <c r="M57" s="497"/>
      <c r="T57" s="496"/>
      <c r="U57" s="496"/>
      <c r="V57" s="496"/>
      <c r="W57" s="496"/>
    </row>
    <row r="58" spans="1:24" s="400" customFormat="1">
      <c r="A58" s="383"/>
      <c r="B58" s="69" t="s">
        <v>221</v>
      </c>
      <c r="C58" s="420">
        <v>-67424</v>
      </c>
      <c r="D58" s="421">
        <v>-138866</v>
      </c>
      <c r="E58" s="420">
        <v>-127699</v>
      </c>
      <c r="F58" s="421">
        <v>-56813</v>
      </c>
      <c r="G58" s="420">
        <v>-120214</v>
      </c>
      <c r="I58" s="413">
        <f t="shared" si="0"/>
        <v>-390802</v>
      </c>
      <c r="J58" s="496">
        <v>0</v>
      </c>
      <c r="K58" s="496">
        <v>0</v>
      </c>
      <c r="L58" s="496">
        <v>0</v>
      </c>
      <c r="M58" s="496">
        <v>0</v>
      </c>
      <c r="O58" s="584"/>
      <c r="P58" s="584"/>
      <c r="Q58" s="584"/>
      <c r="R58" s="586"/>
      <c r="S58" s="584"/>
      <c r="T58" s="496"/>
      <c r="U58" s="496"/>
      <c r="V58" s="496"/>
      <c r="W58" s="496"/>
      <c r="X58" s="584"/>
    </row>
    <row r="59" spans="1:24" ht="5.0999999999999996" customHeight="1">
      <c r="A59" s="383"/>
      <c r="B59" s="63"/>
      <c r="C59" s="414"/>
      <c r="D59" s="415"/>
      <c r="E59" s="414"/>
      <c r="F59" s="415"/>
      <c r="G59" s="414"/>
      <c r="I59" s="413">
        <f t="shared" si="0"/>
        <v>0</v>
      </c>
      <c r="J59" s="496"/>
      <c r="K59" s="496"/>
      <c r="L59" s="496"/>
      <c r="M59" s="497"/>
      <c r="T59" s="496"/>
      <c r="U59" s="496"/>
      <c r="V59" s="496"/>
      <c r="W59" s="496"/>
    </row>
    <row r="60" spans="1:24" s="400" customFormat="1">
      <c r="A60" s="383"/>
      <c r="B60" s="67" t="s">
        <v>51</v>
      </c>
      <c r="C60" s="420"/>
      <c r="D60" s="421"/>
      <c r="E60" s="420"/>
      <c r="F60" s="421"/>
      <c r="G60" s="420"/>
      <c r="I60" s="413">
        <f t="shared" si="0"/>
        <v>0</v>
      </c>
      <c r="J60" s="496"/>
      <c r="K60" s="496"/>
      <c r="L60" s="496"/>
      <c r="M60" s="496"/>
      <c r="O60" s="584"/>
      <c r="P60" s="584"/>
      <c r="Q60" s="584"/>
      <c r="R60" s="586"/>
      <c r="S60" s="584"/>
      <c r="T60" s="496"/>
      <c r="U60" s="496"/>
      <c r="V60" s="496"/>
      <c r="W60" s="496"/>
      <c r="X60" s="584"/>
    </row>
    <row r="61" spans="1:24" ht="5.0999999999999996" customHeight="1">
      <c r="A61" s="383"/>
      <c r="B61" s="63"/>
      <c r="C61" s="414"/>
      <c r="D61" s="415"/>
      <c r="E61" s="414"/>
      <c r="F61" s="415"/>
      <c r="G61" s="414"/>
      <c r="I61" s="413">
        <f t="shared" si="0"/>
        <v>0</v>
      </c>
      <c r="J61" s="496"/>
      <c r="K61" s="496"/>
      <c r="L61" s="496"/>
      <c r="M61" s="497"/>
      <c r="T61" s="496"/>
      <c r="U61" s="496"/>
      <c r="V61" s="496"/>
      <c r="W61" s="496"/>
    </row>
    <row r="62" spans="1:24">
      <c r="A62" s="383"/>
      <c r="B62" s="66" t="s">
        <v>321</v>
      </c>
      <c r="C62" s="416">
        <v>-38361.52827973567</v>
      </c>
      <c r="D62" s="417">
        <v>20527.515045200555</v>
      </c>
      <c r="E62" s="416">
        <v>3056.2591261396374</v>
      </c>
      <c r="F62" s="417">
        <v>-27372.987129808615</v>
      </c>
      <c r="G62" s="416">
        <v>22730.262279287388</v>
      </c>
      <c r="I62" s="413">
        <f t="shared" si="0"/>
        <v>-42150.741238204093</v>
      </c>
      <c r="J62" s="496">
        <v>0</v>
      </c>
      <c r="K62" s="496">
        <v>0</v>
      </c>
      <c r="L62" s="496">
        <v>0</v>
      </c>
      <c r="M62" s="496">
        <v>0</v>
      </c>
      <c r="T62" s="496"/>
      <c r="U62" s="496"/>
      <c r="V62" s="496"/>
      <c r="W62" s="496"/>
    </row>
    <row r="63" spans="1:24">
      <c r="A63" s="383"/>
      <c r="B63" s="66" t="s">
        <v>322</v>
      </c>
      <c r="C63" s="416">
        <v>-1314.1396037400118</v>
      </c>
      <c r="D63" s="417">
        <v>-25384.940141930012</v>
      </c>
      <c r="E63" s="416">
        <v>-4363.7644210000071</v>
      </c>
      <c r="F63" s="417">
        <v>-39909.622723260029</v>
      </c>
      <c r="G63" s="416">
        <v>10852.09207709003</v>
      </c>
      <c r="I63" s="413">
        <f t="shared" si="0"/>
        <v>-70972.46688993006</v>
      </c>
      <c r="J63" s="496">
        <v>0</v>
      </c>
      <c r="K63" s="496">
        <v>0</v>
      </c>
      <c r="L63" s="496">
        <v>0</v>
      </c>
      <c r="M63" s="496">
        <v>0</v>
      </c>
      <c r="T63" s="496"/>
      <c r="U63" s="496"/>
      <c r="V63" s="496"/>
      <c r="W63" s="496"/>
    </row>
    <row r="64" spans="1:24">
      <c r="A64" s="383"/>
      <c r="B64" s="456" t="s">
        <v>320</v>
      </c>
      <c r="C64" s="416">
        <v>-16961.412294517329</v>
      </c>
      <c r="D64" s="417">
        <v>-19095.075681192233</v>
      </c>
      <c r="E64" s="416">
        <v>-18871.090980584326</v>
      </c>
      <c r="F64" s="417">
        <v>-21058.465557797565</v>
      </c>
      <c r="G64" s="416">
        <v>-22224.992547945702</v>
      </c>
      <c r="I64" s="413">
        <f t="shared" si="0"/>
        <v>-75986.044514091453</v>
      </c>
      <c r="J64" s="496">
        <v>0</v>
      </c>
      <c r="K64" s="496">
        <v>0</v>
      </c>
      <c r="L64" s="496">
        <v>0</v>
      </c>
      <c r="M64" s="496">
        <v>0</v>
      </c>
      <c r="T64" s="496"/>
      <c r="U64" s="496"/>
      <c r="V64" s="496"/>
      <c r="W64" s="496"/>
    </row>
    <row r="65" spans="1:24" ht="3" hidden="1" customHeight="1">
      <c r="A65" s="383"/>
      <c r="B65" s="456"/>
      <c r="C65" s="416"/>
      <c r="D65" s="417"/>
      <c r="E65" s="416"/>
      <c r="F65" s="417"/>
      <c r="G65" s="416"/>
      <c r="H65" s="427"/>
      <c r="I65" s="413">
        <f t="shared" si="0"/>
        <v>0</v>
      </c>
      <c r="J65" s="496">
        <v>0</v>
      </c>
      <c r="K65" s="496">
        <v>0</v>
      </c>
      <c r="L65" s="496">
        <v>0</v>
      </c>
      <c r="M65" s="496">
        <v>0</v>
      </c>
      <c r="T65" s="496"/>
      <c r="U65" s="496"/>
      <c r="V65" s="496"/>
      <c r="W65" s="496"/>
    </row>
    <row r="66" spans="1:24">
      <c r="A66" s="383"/>
      <c r="B66" s="66" t="s">
        <v>265</v>
      </c>
      <c r="C66" s="418">
        <v>1.0913849999999998</v>
      </c>
      <c r="D66" s="417">
        <v>-198.14051385000002</v>
      </c>
      <c r="E66" s="416">
        <v>-299.14009439999995</v>
      </c>
      <c r="F66" s="417">
        <v>0.402285</v>
      </c>
      <c r="G66" s="416">
        <v>-23.810707499999928</v>
      </c>
      <c r="I66" s="413">
        <f t="shared" si="0"/>
        <v>-495.78693824999993</v>
      </c>
      <c r="J66" s="496">
        <v>0</v>
      </c>
      <c r="K66" s="496">
        <v>0</v>
      </c>
      <c r="L66" s="496">
        <v>0</v>
      </c>
      <c r="M66" s="496">
        <v>0</v>
      </c>
      <c r="T66" s="496"/>
      <c r="U66" s="496"/>
      <c r="V66" s="496"/>
      <c r="W66" s="496"/>
    </row>
    <row r="67" spans="1:24" hidden="1">
      <c r="A67" s="383"/>
      <c r="B67" s="63"/>
      <c r="C67" s="418"/>
      <c r="D67" s="419"/>
      <c r="E67" s="418"/>
      <c r="F67" s="419"/>
      <c r="G67" s="418"/>
      <c r="I67" s="413">
        <f t="shared" si="0"/>
        <v>0</v>
      </c>
      <c r="J67" s="496">
        <v>0</v>
      </c>
      <c r="K67" s="496">
        <v>0</v>
      </c>
      <c r="L67" s="496">
        <v>0</v>
      </c>
      <c r="M67" s="496">
        <v>0</v>
      </c>
      <c r="T67" s="496"/>
      <c r="U67" s="496"/>
      <c r="V67" s="496"/>
      <c r="W67" s="496"/>
    </row>
    <row r="68" spans="1:24" hidden="1">
      <c r="A68" s="383"/>
      <c r="B68" s="66"/>
      <c r="C68" s="418"/>
      <c r="D68" s="419"/>
      <c r="E68" s="418"/>
      <c r="F68" s="419"/>
      <c r="G68" s="418"/>
      <c r="I68" s="413">
        <f t="shared" si="0"/>
        <v>0</v>
      </c>
      <c r="J68" s="496">
        <v>0</v>
      </c>
      <c r="K68" s="496">
        <v>0</v>
      </c>
      <c r="L68" s="496">
        <v>0</v>
      </c>
      <c r="M68" s="496">
        <v>0</v>
      </c>
      <c r="T68" s="496"/>
      <c r="U68" s="496"/>
      <c r="V68" s="496"/>
      <c r="W68" s="496"/>
    </row>
    <row r="69" spans="1:24" hidden="1" outlineLevel="1">
      <c r="A69" s="383"/>
      <c r="B69" s="66"/>
      <c r="C69" s="418"/>
      <c r="D69" s="419"/>
      <c r="E69" s="418"/>
      <c r="F69" s="419"/>
      <c r="G69" s="418"/>
      <c r="I69" s="413">
        <f t="shared" si="0"/>
        <v>0</v>
      </c>
      <c r="J69" s="496">
        <v>0</v>
      </c>
      <c r="K69" s="496">
        <v>0</v>
      </c>
      <c r="L69" s="496">
        <v>0</v>
      </c>
      <c r="M69" s="496">
        <v>0</v>
      </c>
      <c r="T69" s="496"/>
      <c r="U69" s="496"/>
      <c r="V69" s="496"/>
      <c r="W69" s="496"/>
    </row>
    <row r="70" spans="1:24" collapsed="1">
      <c r="A70" s="383"/>
      <c r="B70" s="66" t="s">
        <v>192</v>
      </c>
      <c r="C70" s="416">
        <v>-19958.221090604617</v>
      </c>
      <c r="D70" s="417">
        <v>-17261.570001499284</v>
      </c>
      <c r="E70" s="416">
        <v>-12173.193815786733</v>
      </c>
      <c r="F70" s="417">
        <v>-17500.216553712897</v>
      </c>
      <c r="G70" s="416">
        <v>-60313.148610812204</v>
      </c>
      <c r="I70" s="413">
        <f t="shared" si="0"/>
        <v>-66893.20146160353</v>
      </c>
      <c r="J70" s="496">
        <v>0</v>
      </c>
      <c r="K70" s="496">
        <v>0</v>
      </c>
      <c r="L70" s="496">
        <v>0</v>
      </c>
      <c r="M70" s="496">
        <v>0</v>
      </c>
      <c r="T70" s="496"/>
      <c r="U70" s="496"/>
      <c r="V70" s="496"/>
      <c r="W70" s="496"/>
    </row>
    <row r="71" spans="1:24">
      <c r="A71" s="383"/>
      <c r="B71" s="66" t="s">
        <v>134</v>
      </c>
      <c r="C71" s="416">
        <v>-204.88570835201244</v>
      </c>
      <c r="D71" s="417">
        <v>-8531.1596374601904</v>
      </c>
      <c r="E71" s="416">
        <v>-23145.728059360052</v>
      </c>
      <c r="F71" s="417">
        <v>-4015.7426205937199</v>
      </c>
      <c r="G71" s="416">
        <v>-1372.9327243496327</v>
      </c>
      <c r="I71" s="413">
        <f t="shared" si="0"/>
        <v>-35897.516025765974</v>
      </c>
      <c r="J71" s="496">
        <v>0</v>
      </c>
      <c r="K71" s="496">
        <v>0</v>
      </c>
      <c r="L71" s="496">
        <v>0</v>
      </c>
      <c r="M71" s="496">
        <v>0</v>
      </c>
      <c r="T71" s="496"/>
      <c r="U71" s="496"/>
      <c r="V71" s="496"/>
      <c r="W71" s="496"/>
    </row>
    <row r="72" spans="1:24" hidden="1">
      <c r="A72" s="383"/>
      <c r="B72" s="456" t="s">
        <v>316</v>
      </c>
      <c r="C72" s="416">
        <v>0</v>
      </c>
      <c r="D72" s="417">
        <v>0</v>
      </c>
      <c r="E72" s="418">
        <v>0</v>
      </c>
      <c r="F72" s="417">
        <v>0</v>
      </c>
      <c r="G72" s="416">
        <v>0</v>
      </c>
      <c r="I72" s="413">
        <f t="shared" si="0"/>
        <v>0</v>
      </c>
      <c r="J72" s="496">
        <v>0</v>
      </c>
      <c r="K72" s="496">
        <v>0</v>
      </c>
      <c r="L72" s="496">
        <v>0</v>
      </c>
      <c r="M72" s="496">
        <v>0</v>
      </c>
      <c r="T72" s="496"/>
      <c r="U72" s="496"/>
      <c r="V72" s="496"/>
      <c r="W72" s="496"/>
    </row>
    <row r="73" spans="1:24" outlineLevel="1">
      <c r="A73" s="383"/>
      <c r="B73" s="65" t="s">
        <v>135</v>
      </c>
      <c r="C73" s="418">
        <v>0</v>
      </c>
      <c r="D73" s="419">
        <v>0</v>
      </c>
      <c r="E73" s="418">
        <v>0</v>
      </c>
      <c r="F73" s="419">
        <v>0</v>
      </c>
      <c r="G73" s="416">
        <v>145.77462315328012</v>
      </c>
      <c r="I73" s="413">
        <f t="shared" si="0"/>
        <v>0</v>
      </c>
      <c r="J73" s="496">
        <v>0</v>
      </c>
      <c r="K73" s="496">
        <v>0</v>
      </c>
      <c r="L73" s="496">
        <v>0</v>
      </c>
      <c r="M73" s="496">
        <v>0</v>
      </c>
      <c r="T73" s="496"/>
      <c r="U73" s="496"/>
      <c r="V73" s="496"/>
      <c r="W73" s="496"/>
    </row>
    <row r="74" spans="1:24">
      <c r="A74" s="383"/>
      <c r="B74" s="65" t="s">
        <v>317</v>
      </c>
      <c r="C74" s="418">
        <v>-369.01732977318261</v>
      </c>
      <c r="D74" s="419">
        <v>-1362.8605252999218</v>
      </c>
      <c r="E74" s="418">
        <v>-1159.8897118679079</v>
      </c>
      <c r="F74" s="419">
        <v>-1009.5071607496998</v>
      </c>
      <c r="G74" s="416">
        <v>-440.21905847218875</v>
      </c>
      <c r="I74" s="413">
        <f t="shared" si="0"/>
        <v>-3901.2747276907121</v>
      </c>
      <c r="J74" s="496">
        <v>0</v>
      </c>
      <c r="K74" s="496">
        <v>0</v>
      </c>
      <c r="L74" s="496">
        <v>0</v>
      </c>
      <c r="M74" s="496">
        <v>0</v>
      </c>
      <c r="T74" s="496"/>
      <c r="U74" s="496"/>
      <c r="V74" s="496"/>
      <c r="W74" s="496"/>
    </row>
    <row r="75" spans="1:24" ht="11.25" customHeight="1">
      <c r="A75" s="383"/>
      <c r="B75" s="65" t="s">
        <v>319</v>
      </c>
      <c r="C75" s="418">
        <v>53.766241073657625</v>
      </c>
      <c r="D75" s="419">
        <v>42.359466116133603</v>
      </c>
      <c r="E75" s="418">
        <v>-736.9077300151597</v>
      </c>
      <c r="F75" s="419">
        <v>0</v>
      </c>
      <c r="G75" s="416">
        <v>-44.624267007452545</v>
      </c>
      <c r="I75" s="413">
        <f t="shared" si="0"/>
        <v>-640.78202282536847</v>
      </c>
      <c r="J75" s="496">
        <v>0</v>
      </c>
      <c r="K75" s="496">
        <v>0</v>
      </c>
      <c r="L75" s="496">
        <v>0</v>
      </c>
      <c r="M75" s="291">
        <v>0</v>
      </c>
      <c r="T75" s="496"/>
      <c r="U75" s="496"/>
      <c r="V75" s="496"/>
      <c r="W75" s="496"/>
    </row>
    <row r="76" spans="1:24">
      <c r="A76" s="383"/>
      <c r="B76" s="345" t="s">
        <v>335</v>
      </c>
      <c r="C76" s="418">
        <v>0</v>
      </c>
      <c r="D76" s="419">
        <v>0</v>
      </c>
      <c r="E76" s="418">
        <v>52242</v>
      </c>
      <c r="F76" s="419">
        <v>0</v>
      </c>
      <c r="G76" s="416">
        <v>-28</v>
      </c>
      <c r="I76" s="413">
        <f t="shared" ref="I76:I86" si="1">SUM(C76:F76)</f>
        <v>52242</v>
      </c>
      <c r="J76" s="496">
        <v>0</v>
      </c>
      <c r="K76" s="496">
        <v>0</v>
      </c>
      <c r="L76" s="496">
        <v>0</v>
      </c>
      <c r="M76" s="496">
        <v>0</v>
      </c>
      <c r="T76" s="496"/>
      <c r="U76" s="496"/>
      <c r="V76" s="496"/>
      <c r="W76" s="496"/>
    </row>
    <row r="77" spans="1:24">
      <c r="A77" s="383"/>
      <c r="B77" s="493" t="s">
        <v>327</v>
      </c>
      <c r="C77" s="418">
        <v>0</v>
      </c>
      <c r="D77" s="417">
        <v>0</v>
      </c>
      <c r="E77" s="418">
        <v>0</v>
      </c>
      <c r="F77" s="417">
        <v>0</v>
      </c>
      <c r="G77" s="416">
        <v>6880.0000019803138</v>
      </c>
      <c r="I77" s="413">
        <f t="shared" si="1"/>
        <v>0</v>
      </c>
      <c r="J77" s="496">
        <v>0</v>
      </c>
      <c r="K77" s="496">
        <v>0</v>
      </c>
      <c r="L77" s="496">
        <v>0</v>
      </c>
      <c r="M77" s="496">
        <v>6880.0000019803138</v>
      </c>
      <c r="T77" s="496"/>
      <c r="U77" s="496"/>
      <c r="V77" s="496"/>
      <c r="W77" s="496"/>
    </row>
    <row r="78" spans="1:24" hidden="1">
      <c r="A78" s="383"/>
      <c r="B78" s="345" t="s">
        <v>326</v>
      </c>
      <c r="C78" s="416">
        <v>0</v>
      </c>
      <c r="D78" s="417">
        <v>0</v>
      </c>
      <c r="E78" s="416">
        <v>0</v>
      </c>
      <c r="F78" s="419">
        <v>0</v>
      </c>
      <c r="G78" s="416">
        <v>0</v>
      </c>
      <c r="I78" s="413">
        <f t="shared" si="1"/>
        <v>0</v>
      </c>
      <c r="J78" s="496">
        <v>0</v>
      </c>
      <c r="K78" s="496">
        <v>0</v>
      </c>
      <c r="L78" s="496">
        <v>0</v>
      </c>
      <c r="M78" s="496">
        <v>0</v>
      </c>
      <c r="T78" s="496"/>
      <c r="U78" s="496"/>
      <c r="V78" s="496"/>
      <c r="W78" s="496"/>
    </row>
    <row r="79" spans="1:24" ht="5.0999999999999996" customHeight="1">
      <c r="A79" s="383"/>
      <c r="B79" s="63"/>
      <c r="C79" s="414"/>
      <c r="D79" s="415"/>
      <c r="E79" s="414"/>
      <c r="F79" s="415"/>
      <c r="G79" s="414"/>
      <c r="I79" s="413">
        <f t="shared" si="1"/>
        <v>0</v>
      </c>
      <c r="J79" s="496">
        <v>51264</v>
      </c>
      <c r="K79" s="496">
        <v>5451</v>
      </c>
      <c r="L79" s="496">
        <v>110867</v>
      </c>
      <c r="M79" s="496">
        <v>43840</v>
      </c>
      <c r="T79" s="496"/>
      <c r="U79" s="496"/>
      <c r="V79" s="496"/>
      <c r="W79" s="496"/>
    </row>
    <row r="80" spans="1:24" s="400" customFormat="1">
      <c r="A80" s="383"/>
      <c r="B80" s="69" t="s">
        <v>210</v>
      </c>
      <c r="C80" s="420">
        <v>-77115</v>
      </c>
      <c r="D80" s="421">
        <v>-51265</v>
      </c>
      <c r="E80" s="420">
        <v>-5451</v>
      </c>
      <c r="F80" s="421">
        <v>-110867</v>
      </c>
      <c r="G80" s="420">
        <v>-43840</v>
      </c>
      <c r="I80" s="413">
        <f t="shared" si="1"/>
        <v>-244698</v>
      </c>
      <c r="J80" s="496">
        <v>-51265</v>
      </c>
      <c r="K80" s="496">
        <v>-5451</v>
      </c>
      <c r="L80" s="496">
        <v>-110867</v>
      </c>
      <c r="M80" s="496">
        <v>-43840</v>
      </c>
      <c r="O80" s="584"/>
      <c r="P80" s="584"/>
      <c r="Q80" s="584"/>
      <c r="R80" s="586"/>
      <c r="S80" s="584"/>
      <c r="T80" s="496"/>
      <c r="U80" s="496"/>
      <c r="V80" s="496"/>
      <c r="W80" s="496"/>
      <c r="X80" s="584"/>
    </row>
    <row r="81" spans="1:24" ht="5.0999999999999996" customHeight="1">
      <c r="A81" s="383"/>
      <c r="B81" s="63"/>
      <c r="C81" s="414"/>
      <c r="D81" s="415"/>
      <c r="E81" s="414"/>
      <c r="F81" s="415"/>
      <c r="G81" s="414"/>
      <c r="I81" s="413">
        <f t="shared" si="1"/>
        <v>0</v>
      </c>
      <c r="J81" s="496">
        <v>-29.3</v>
      </c>
      <c r="K81" s="496">
        <v>4250</v>
      </c>
      <c r="L81" s="496">
        <v>-11807</v>
      </c>
      <c r="M81" s="496">
        <v>20200</v>
      </c>
      <c r="T81" s="496"/>
      <c r="U81" s="496"/>
      <c r="V81" s="496"/>
      <c r="W81" s="496"/>
    </row>
    <row r="82" spans="1:24" ht="22.5">
      <c r="A82" s="383"/>
      <c r="B82" s="87" t="s">
        <v>249</v>
      </c>
      <c r="C82" s="420">
        <v>10163.1</v>
      </c>
      <c r="D82" s="421">
        <v>28.3</v>
      </c>
      <c r="E82" s="420">
        <v>-4250</v>
      </c>
      <c r="F82" s="421">
        <v>11807</v>
      </c>
      <c r="G82" s="420">
        <v>-20200</v>
      </c>
      <c r="I82" s="413">
        <f t="shared" si="1"/>
        <v>17748.400000000001</v>
      </c>
      <c r="J82" s="496">
        <v>2200.0971931112676</v>
      </c>
      <c r="K82" s="496">
        <v>-5283.9197916066241</v>
      </c>
      <c r="L82" s="496">
        <v>9451.7465773176646</v>
      </c>
      <c r="M82" s="496">
        <v>-23111.765548739506</v>
      </c>
      <c r="T82" s="496"/>
      <c r="U82" s="496"/>
      <c r="V82" s="496"/>
      <c r="W82" s="496"/>
    </row>
    <row r="83" spans="1:24" s="422" customFormat="1">
      <c r="A83" s="383"/>
      <c r="B83" s="88" t="s">
        <v>211</v>
      </c>
      <c r="C83" s="416">
        <v>-2738.9775937670961</v>
      </c>
      <c r="D83" s="417">
        <v>-2171.7971931112675</v>
      </c>
      <c r="E83" s="416">
        <v>1033.9197916066246</v>
      </c>
      <c r="F83" s="417">
        <v>2355.2534226823354</v>
      </c>
      <c r="G83" s="416">
        <v>2911.7655487395073</v>
      </c>
      <c r="I83" s="413">
        <f t="shared" si="1"/>
        <v>-1521.6015725894035</v>
      </c>
      <c r="J83" s="496">
        <v>-2171.7971931112675</v>
      </c>
      <c r="K83" s="496">
        <v>1033.9197916066246</v>
      </c>
      <c r="L83" s="496">
        <v>2355.2534226823354</v>
      </c>
      <c r="M83" s="496">
        <v>2911.7655487395073</v>
      </c>
      <c r="O83" s="585"/>
      <c r="P83" s="585"/>
      <c r="Q83" s="585"/>
      <c r="R83" s="587"/>
      <c r="S83" s="585"/>
      <c r="T83" s="496"/>
      <c r="U83" s="496"/>
      <c r="V83" s="496"/>
      <c r="W83" s="496"/>
      <c r="X83" s="585"/>
    </row>
    <row r="84" spans="1:24" ht="7.5" customHeight="1">
      <c r="A84" s="383"/>
      <c r="B84" s="65"/>
      <c r="C84" s="416"/>
      <c r="D84" s="417"/>
      <c r="E84" s="416"/>
      <c r="F84" s="417"/>
      <c r="G84" s="416"/>
      <c r="I84" s="413">
        <f t="shared" si="1"/>
        <v>0</v>
      </c>
      <c r="J84" s="496">
        <v>-84933.043350720734</v>
      </c>
      <c r="K84" s="496">
        <v>-88149.123559114116</v>
      </c>
      <c r="L84" s="496">
        <v>-73986.870136431782</v>
      </c>
      <c r="M84" s="496">
        <v>-91275.104587692273</v>
      </c>
      <c r="T84" s="496"/>
      <c r="U84" s="496"/>
      <c r="V84" s="496"/>
      <c r="W84" s="496"/>
    </row>
    <row r="85" spans="1:24">
      <c r="A85" s="383"/>
      <c r="B85" s="65" t="s">
        <v>212</v>
      </c>
      <c r="C85" s="416">
        <v>82789.546157609468</v>
      </c>
      <c r="D85" s="417">
        <v>84933.043350720734</v>
      </c>
      <c r="E85" s="416">
        <v>88149.123559114116</v>
      </c>
      <c r="F85" s="417">
        <v>73986.870136431782</v>
      </c>
      <c r="G85" s="416">
        <v>91275.104587692273</v>
      </c>
      <c r="I85" s="413">
        <f t="shared" si="1"/>
        <v>329858.5832038761</v>
      </c>
      <c r="J85" s="496">
        <v>2143.3971931112756</v>
      </c>
      <c r="K85" s="496">
        <v>3216.0802083933813</v>
      </c>
      <c r="L85" s="496">
        <v>-14162.253422682334</v>
      </c>
      <c r="M85" s="496">
        <v>17288.23445126049</v>
      </c>
      <c r="T85" s="496"/>
      <c r="U85" s="496"/>
      <c r="V85" s="496"/>
      <c r="W85" s="496"/>
    </row>
    <row r="86" spans="1:24" s="400" customFormat="1">
      <c r="A86" s="383"/>
      <c r="B86" s="292" t="s">
        <v>213</v>
      </c>
      <c r="C86" s="423">
        <v>90213.568563842375</v>
      </c>
      <c r="D86" s="424">
        <v>82789.646157609459</v>
      </c>
      <c r="E86" s="423">
        <v>84933.043350720734</v>
      </c>
      <c r="F86" s="424">
        <v>88149.123559114116</v>
      </c>
      <c r="G86" s="423">
        <v>73986.870136431782</v>
      </c>
      <c r="I86" s="413">
        <f t="shared" si="1"/>
        <v>346085.3816312867</v>
      </c>
      <c r="J86" s="496">
        <v>82789.646157609459</v>
      </c>
      <c r="K86" s="496">
        <v>84933.043350720734</v>
      </c>
      <c r="L86" s="496">
        <v>88149.123559114116</v>
      </c>
      <c r="M86" s="496">
        <v>73986.870136431782</v>
      </c>
      <c r="O86" s="584"/>
      <c r="P86" s="584"/>
      <c r="Q86" s="584"/>
      <c r="R86" s="586"/>
      <c r="S86" s="584"/>
      <c r="T86" s="496"/>
      <c r="U86" s="496"/>
      <c r="V86" s="496"/>
      <c r="W86" s="496"/>
      <c r="X86" s="584"/>
    </row>
    <row r="87" spans="1:24">
      <c r="D87" s="425"/>
      <c r="F87" s="426"/>
      <c r="G87" s="379"/>
      <c r="J87" s="497"/>
      <c r="K87" s="497"/>
      <c r="L87" s="497"/>
      <c r="M87" s="497"/>
    </row>
    <row r="88" spans="1:24">
      <c r="B88" s="526"/>
      <c r="C88" s="525"/>
      <c r="D88" s="525"/>
      <c r="E88" s="525"/>
      <c r="F88" s="525"/>
      <c r="G88" s="527"/>
      <c r="H88" s="527"/>
      <c r="J88" s="496">
        <v>0</v>
      </c>
      <c r="K88" s="496">
        <v>0</v>
      </c>
      <c r="L88" s="496">
        <v>0</v>
      </c>
      <c r="M88" s="496">
        <v>0</v>
      </c>
    </row>
    <row r="89" spans="1:24">
      <c r="B89" s="525"/>
      <c r="C89" s="528"/>
      <c r="D89" s="490"/>
      <c r="E89" s="528"/>
      <c r="F89" s="490"/>
      <c r="G89" s="528"/>
      <c r="H89" s="527"/>
      <c r="J89" s="496">
        <v>0</v>
      </c>
      <c r="K89" s="496">
        <v>0</v>
      </c>
      <c r="L89" s="496">
        <v>0</v>
      </c>
      <c r="M89" s="496">
        <v>0</v>
      </c>
    </row>
    <row r="90" spans="1:24">
      <c r="B90" s="525"/>
      <c r="C90" s="528"/>
      <c r="D90" s="490"/>
      <c r="E90" s="528"/>
      <c r="F90" s="490"/>
      <c r="G90" s="528"/>
      <c r="H90" s="527"/>
      <c r="J90" s="496">
        <v>0</v>
      </c>
      <c r="K90" s="496">
        <v>0</v>
      </c>
      <c r="L90" s="496">
        <v>0</v>
      </c>
      <c r="M90" s="496">
        <v>0</v>
      </c>
    </row>
    <row r="91" spans="1:24">
      <c r="B91" s="525"/>
      <c r="C91" s="528"/>
      <c r="D91" s="490"/>
      <c r="E91" s="528"/>
      <c r="F91" s="490"/>
      <c r="G91" s="528"/>
      <c r="H91" s="527"/>
      <c r="J91" s="496">
        <v>0</v>
      </c>
      <c r="K91" s="496">
        <v>0</v>
      </c>
      <c r="L91" s="496">
        <v>0</v>
      </c>
      <c r="M91" s="496">
        <v>0</v>
      </c>
    </row>
    <row r="92" spans="1:24">
      <c r="B92" s="529"/>
      <c r="C92" s="483"/>
      <c r="D92" s="530"/>
      <c r="E92" s="483"/>
      <c r="F92" s="530"/>
      <c r="G92" s="483"/>
      <c r="H92" s="527"/>
      <c r="J92" s="496">
        <v>0</v>
      </c>
      <c r="K92" s="496">
        <v>0</v>
      </c>
      <c r="L92" s="496">
        <v>0</v>
      </c>
      <c r="M92" s="496">
        <v>0</v>
      </c>
    </row>
    <row r="93" spans="1:24">
      <c r="D93" s="425"/>
      <c r="F93" s="426"/>
      <c r="G93" s="379"/>
    </row>
    <row r="94" spans="1:24">
      <c r="C94" s="311"/>
      <c r="D94" s="312"/>
      <c r="E94" s="311"/>
      <c r="F94" s="312"/>
      <c r="G94" s="311"/>
    </row>
    <row r="95" spans="1:24">
      <c r="C95" s="311"/>
      <c r="D95" s="312"/>
      <c r="E95" s="311"/>
      <c r="F95" s="312"/>
      <c r="G95" s="311"/>
    </row>
    <row r="96" spans="1:24">
      <c r="C96" s="311"/>
      <c r="D96" s="312"/>
      <c r="E96" s="311"/>
      <c r="F96" s="312"/>
      <c r="G96" s="311"/>
    </row>
    <row r="97" spans="3:7">
      <c r="C97" s="311"/>
      <c r="D97" s="311"/>
      <c r="E97" s="311"/>
      <c r="F97" s="311"/>
      <c r="G97" s="311"/>
    </row>
    <row r="98" spans="3:7">
      <c r="C98" s="311"/>
      <c r="D98" s="312"/>
      <c r="E98" s="311"/>
      <c r="F98" s="312"/>
      <c r="G98" s="311"/>
    </row>
    <row r="141" spans="3:7">
      <c r="C141" s="438"/>
      <c r="D141" s="438"/>
      <c r="E141" s="438"/>
      <c r="F141" s="439"/>
      <c r="G141" s="439"/>
    </row>
    <row r="167" spans="3:7">
      <c r="C167" s="446"/>
      <c r="D167" s="446"/>
      <c r="E167" s="446"/>
      <c r="F167" s="447"/>
      <c r="G167" s="447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3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showGridLines="0" view="pageBreakPreview" zoomScaleNormal="100" zoomScaleSheetLayoutView="100" workbookViewId="0"/>
  </sheetViews>
  <sheetFormatPr defaultColWidth="9.140625" defaultRowHeight="11.25"/>
  <cols>
    <col min="1" max="1" width="7.140625" style="10" customWidth="1"/>
    <col min="2" max="2" width="36.42578125" style="2" customWidth="1"/>
    <col min="3" max="7" width="10.28515625" style="2" customWidth="1"/>
    <col min="8" max="8" width="2" style="2" customWidth="1"/>
    <col min="9" max="9" width="9.140625" style="2"/>
    <col min="10" max="13" width="11.140625" style="2" customWidth="1"/>
    <col min="14" max="16384" width="9.140625" style="2"/>
  </cols>
  <sheetData>
    <row r="1" spans="1:14">
      <c r="A1" s="251" t="s">
        <v>13</v>
      </c>
    </row>
    <row r="3" spans="1:14" ht="12.6" customHeight="1">
      <c r="A3" s="247">
        <v>4</v>
      </c>
      <c r="B3" s="1" t="s">
        <v>147</v>
      </c>
      <c r="C3" s="1"/>
      <c r="D3" s="1"/>
      <c r="E3" s="1"/>
      <c r="F3" s="1"/>
      <c r="G3" s="1"/>
    </row>
    <row r="4" spans="1:14" ht="12.6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14" ht="12.6" customHeight="1">
      <c r="A5" s="20"/>
      <c r="B5" s="607" t="s">
        <v>0</v>
      </c>
      <c r="C5" s="610" t="s">
        <v>1</v>
      </c>
      <c r="D5" s="611"/>
      <c r="E5" s="611"/>
      <c r="F5" s="611"/>
      <c r="G5" s="611"/>
    </row>
    <row r="6" spans="1:14" ht="24.95" customHeight="1">
      <c r="A6" s="20"/>
      <c r="B6" s="607"/>
      <c r="C6" s="194">
        <f>'Trends file-1'!C8</f>
        <v>45016</v>
      </c>
      <c r="D6" s="194">
        <f>'Trends file-1'!D8</f>
        <v>44926</v>
      </c>
      <c r="E6" s="194">
        <f>'Trends file-1'!E8</f>
        <v>44834</v>
      </c>
      <c r="F6" s="194">
        <f>'Trends file-1'!F8</f>
        <v>44742</v>
      </c>
      <c r="G6" s="194">
        <f>'Trends file-1'!G8</f>
        <v>44651</v>
      </c>
      <c r="I6" s="42"/>
      <c r="J6" s="42"/>
    </row>
    <row r="7" spans="1:14" ht="12.6" customHeight="1">
      <c r="A7" s="256"/>
      <c r="B7" s="51" t="s">
        <v>4</v>
      </c>
      <c r="C7" s="166">
        <v>360090.0039765251</v>
      </c>
      <c r="D7" s="232">
        <v>358043.98611925816</v>
      </c>
      <c r="E7" s="166">
        <v>345268.4956667631</v>
      </c>
      <c r="F7" s="232">
        <v>328045.75035337493</v>
      </c>
      <c r="G7" s="166">
        <v>315003.00430554175</v>
      </c>
      <c r="I7" s="85"/>
      <c r="J7" s="500"/>
      <c r="K7" s="500"/>
      <c r="L7" s="500"/>
      <c r="M7" s="500"/>
    </row>
    <row r="8" spans="1:14" ht="12.6" hidden="1" customHeight="1">
      <c r="A8" s="256"/>
      <c r="B8" s="494" t="s">
        <v>328</v>
      </c>
      <c r="C8" s="141">
        <v>360090.0039765251</v>
      </c>
      <c r="D8" s="155">
        <v>358043.98611925816</v>
      </c>
      <c r="E8" s="141">
        <v>345268.4956667631</v>
      </c>
      <c r="F8" s="155">
        <v>328045.75035337493</v>
      </c>
      <c r="G8" s="141">
        <v>315003.00430554175</v>
      </c>
      <c r="I8" s="85"/>
      <c r="J8" s="500"/>
      <c r="K8" s="500"/>
      <c r="L8" s="500"/>
      <c r="M8" s="500"/>
    </row>
    <row r="9" spans="1:14" ht="12.6" customHeight="1">
      <c r="A9" s="256"/>
      <c r="B9" s="52" t="s">
        <v>64</v>
      </c>
      <c r="C9" s="141">
        <v>188067.12696404319</v>
      </c>
      <c r="D9" s="155">
        <v>186007.48791346012</v>
      </c>
      <c r="E9" s="141">
        <v>177211.74288306918</v>
      </c>
      <c r="F9" s="155">
        <v>166044.05917511089</v>
      </c>
      <c r="G9" s="141">
        <v>159984.31954615872</v>
      </c>
      <c r="I9" s="85"/>
      <c r="J9" s="510"/>
      <c r="K9" s="510"/>
      <c r="L9" s="510"/>
      <c r="M9" s="510"/>
      <c r="N9" s="85"/>
    </row>
    <row r="10" spans="1:14" s="31" customFormat="1">
      <c r="A10" s="256"/>
      <c r="B10" s="98" t="s">
        <v>65</v>
      </c>
      <c r="C10" s="167">
        <v>0.52227811071451902</v>
      </c>
      <c r="D10" s="233">
        <v>0.51951015831754344</v>
      </c>
      <c r="E10" s="167">
        <v>0.51325778374551034</v>
      </c>
      <c r="F10" s="233">
        <v>0.50616128694319673</v>
      </c>
      <c r="G10" s="167">
        <v>0.50788188480570684</v>
      </c>
      <c r="I10" s="85"/>
      <c r="J10" s="510"/>
      <c r="K10" s="510"/>
      <c r="L10" s="510"/>
      <c r="M10" s="510"/>
    </row>
    <row r="11" spans="1:14">
      <c r="A11" s="256"/>
      <c r="B11" s="52" t="s">
        <v>15</v>
      </c>
      <c r="C11" s="141">
        <v>93873.822882687222</v>
      </c>
      <c r="D11" s="155">
        <v>92598.670878796125</v>
      </c>
      <c r="E11" s="141">
        <v>87622.092041105105</v>
      </c>
      <c r="F11" s="155">
        <v>78134.251804266925</v>
      </c>
      <c r="G11" s="141">
        <v>73149.267797574619</v>
      </c>
      <c r="I11" s="85"/>
      <c r="J11" s="510"/>
      <c r="K11" s="510"/>
      <c r="L11" s="510"/>
      <c r="M11" s="510"/>
    </row>
    <row r="12" spans="1:14">
      <c r="A12" s="256"/>
      <c r="B12" s="52" t="s">
        <v>9</v>
      </c>
      <c r="C12" s="141">
        <v>49744.819874706984</v>
      </c>
      <c r="D12" s="155">
        <v>45321.95815630001</v>
      </c>
      <c r="E12" s="141">
        <v>48538.711153516015</v>
      </c>
      <c r="F12" s="155">
        <v>43838.790473322988</v>
      </c>
      <c r="G12" s="141">
        <v>38980.497458923004</v>
      </c>
      <c r="I12" s="85"/>
      <c r="J12" s="510"/>
      <c r="K12" s="510"/>
      <c r="L12" s="510"/>
      <c r="M12" s="510"/>
    </row>
    <row r="13" spans="1:14">
      <c r="A13" s="256"/>
      <c r="B13" s="51" t="s">
        <v>115</v>
      </c>
      <c r="C13" s="141">
        <v>6009.9094630480004</v>
      </c>
      <c r="D13" s="155">
        <v>-3683.7743331890006</v>
      </c>
      <c r="E13" s="141">
        <v>3567.1969523010002</v>
      </c>
      <c r="F13" s="155">
        <v>1627.783143873</v>
      </c>
      <c r="G13" s="141">
        <v>7136.205719589997</v>
      </c>
      <c r="I13" s="85"/>
      <c r="J13" s="510"/>
      <c r="K13" s="510"/>
      <c r="L13" s="510"/>
      <c r="M13" s="510"/>
    </row>
    <row r="14" spans="1:14">
      <c r="A14" s="256"/>
      <c r="B14" s="51" t="s">
        <v>116</v>
      </c>
      <c r="C14" s="141">
        <v>50139.51247102824</v>
      </c>
      <c r="D14" s="155">
        <v>43591.438389307114</v>
      </c>
      <c r="E14" s="141">
        <v>42652.577839890095</v>
      </c>
      <c r="F14" s="155">
        <v>35920.744474816929</v>
      </c>
      <c r="G14" s="141">
        <v>41305.576058241611</v>
      </c>
      <c r="I14" s="85"/>
      <c r="J14" s="510"/>
      <c r="K14" s="510"/>
      <c r="L14" s="510"/>
      <c r="M14" s="510"/>
    </row>
    <row r="15" spans="1:14">
      <c r="A15" s="256"/>
      <c r="B15" s="51" t="s">
        <v>31</v>
      </c>
      <c r="C15" s="141">
        <v>16049.926590421997</v>
      </c>
      <c r="D15" s="155">
        <v>14149.281873018001</v>
      </c>
      <c r="E15" s="141">
        <v>14522.874074578998</v>
      </c>
      <c r="F15" s="155">
        <v>12835.940283733002</v>
      </c>
      <c r="G15" s="141">
        <v>14002.290687799003</v>
      </c>
      <c r="I15" s="85"/>
      <c r="J15" s="510"/>
      <c r="K15" s="510"/>
      <c r="L15" s="510"/>
      <c r="M15" s="510"/>
    </row>
    <row r="16" spans="1:14">
      <c r="A16" s="256"/>
      <c r="B16" s="363" t="s">
        <v>250</v>
      </c>
      <c r="C16" s="141">
        <v>34089.585880606246</v>
      </c>
      <c r="D16" s="155">
        <v>29442.156516289113</v>
      </c>
      <c r="E16" s="141">
        <v>28129.703765311097</v>
      </c>
      <c r="F16" s="155">
        <v>23084.804191083927</v>
      </c>
      <c r="G16" s="141">
        <v>27303.285370442609</v>
      </c>
      <c r="I16" s="85"/>
      <c r="J16" s="510"/>
      <c r="K16" s="510"/>
      <c r="L16" s="510"/>
      <c r="M16" s="510"/>
    </row>
    <row r="17" spans="1:13">
      <c r="A17" s="256"/>
      <c r="B17" s="364" t="s">
        <v>251</v>
      </c>
      <c r="C17" s="141">
        <v>8166.9236532199993</v>
      </c>
      <c r="D17" s="155">
        <v>9504.0306535069994</v>
      </c>
      <c r="E17" s="141">
        <v>7607.4133380699986</v>
      </c>
      <c r="F17" s="155">
        <v>7913.5245711030002</v>
      </c>
      <c r="G17" s="141">
        <v>8700.5523623999889</v>
      </c>
      <c r="I17" s="85"/>
      <c r="J17" s="510"/>
      <c r="K17" s="510"/>
      <c r="L17" s="510"/>
      <c r="M17" s="510"/>
    </row>
    <row r="18" spans="1:13">
      <c r="A18" s="256"/>
      <c r="B18" s="364" t="s">
        <v>252</v>
      </c>
      <c r="C18" s="141">
        <v>25922.662227386245</v>
      </c>
      <c r="D18" s="155">
        <v>19938.125862782115</v>
      </c>
      <c r="E18" s="141">
        <v>20522.290427241096</v>
      </c>
      <c r="F18" s="155">
        <v>15171.279619980927</v>
      </c>
      <c r="G18" s="141">
        <v>18602.733008042618</v>
      </c>
      <c r="I18" s="85"/>
      <c r="J18" s="510"/>
      <c r="K18" s="510"/>
      <c r="L18" s="510"/>
      <c r="M18" s="510"/>
    </row>
    <row r="19" spans="1:13">
      <c r="A19" s="256"/>
      <c r="B19" s="363" t="s">
        <v>253</v>
      </c>
      <c r="C19" s="141">
        <v>1.4079987522563897E-6</v>
      </c>
      <c r="D19" s="155">
        <v>5012.3631735619992</v>
      </c>
      <c r="E19" s="141">
        <v>0</v>
      </c>
      <c r="F19" s="155">
        <v>4.4632560000081867E-3</v>
      </c>
      <c r="G19" s="141">
        <v>-6911.6422458399993</v>
      </c>
      <c r="I19" s="85"/>
      <c r="J19" s="510"/>
      <c r="K19" s="510"/>
      <c r="L19" s="510"/>
      <c r="M19" s="510"/>
    </row>
    <row r="20" spans="1:13">
      <c r="A20" s="256"/>
      <c r="B20" s="363" t="s">
        <v>307</v>
      </c>
      <c r="C20" s="141">
        <v>-8170.0236470790005</v>
      </c>
      <c r="D20" s="155">
        <v>-1706.8777252059999</v>
      </c>
      <c r="E20" s="141">
        <v>-1659.5484651209999</v>
      </c>
      <c r="F20" s="155">
        <v>-1602.909849287</v>
      </c>
      <c r="G20" s="141">
        <v>-2934</v>
      </c>
      <c r="I20" s="85"/>
      <c r="J20" s="510"/>
      <c r="K20" s="510"/>
      <c r="L20" s="510"/>
      <c r="M20" s="510"/>
    </row>
    <row r="21" spans="1:13" ht="12" customHeight="1">
      <c r="A21" s="256"/>
      <c r="B21" s="365" t="s">
        <v>254</v>
      </c>
      <c r="C21" s="140">
        <v>42259.609526277243</v>
      </c>
      <c r="D21" s="223">
        <v>26136.671067933112</v>
      </c>
      <c r="E21" s="140">
        <v>29789.252230432096</v>
      </c>
      <c r="F21" s="223">
        <v>24687.709577114929</v>
      </c>
      <c r="G21" s="140">
        <v>37148.927616282606</v>
      </c>
      <c r="I21" s="85"/>
      <c r="J21" s="510"/>
      <c r="K21" s="510"/>
      <c r="L21" s="500"/>
      <c r="M21" s="500"/>
    </row>
    <row r="22" spans="1:13" ht="12.6" customHeight="1">
      <c r="A22" s="256"/>
      <c r="B22" s="364" t="s">
        <v>251</v>
      </c>
      <c r="C22" s="141">
        <v>12203.739296649997</v>
      </c>
      <c r="D22" s="155">
        <v>10254.956722043</v>
      </c>
      <c r="E22" s="141">
        <v>8337.3745127349994</v>
      </c>
      <c r="F22" s="155">
        <v>8618.570408906</v>
      </c>
      <c r="G22" s="141">
        <v>17072.064575089989</v>
      </c>
      <c r="I22" s="85"/>
      <c r="J22" s="510"/>
      <c r="K22" s="510"/>
      <c r="L22" s="510"/>
      <c r="M22" s="510"/>
    </row>
    <row r="23" spans="1:13" s="1" customFormat="1">
      <c r="A23" s="256"/>
      <c r="B23" s="366" t="s">
        <v>117</v>
      </c>
      <c r="C23" s="140">
        <v>30055.570229627247</v>
      </c>
      <c r="D23" s="223">
        <v>15882.414345890116</v>
      </c>
      <c r="E23" s="140">
        <v>21451.577717697095</v>
      </c>
      <c r="F23" s="223">
        <v>16068.639168208927</v>
      </c>
      <c r="G23" s="140">
        <v>20078.263041192618</v>
      </c>
      <c r="I23" s="85"/>
      <c r="J23" s="510"/>
      <c r="K23" s="510"/>
      <c r="L23" s="510"/>
      <c r="M23" s="510"/>
    </row>
    <row r="24" spans="1:13" s="1" customFormat="1">
      <c r="A24" s="256"/>
      <c r="B24" s="51" t="s">
        <v>60</v>
      </c>
      <c r="C24" s="141">
        <v>114360.32620348563</v>
      </c>
      <c r="D24" s="155">
        <v>93135.554585358492</v>
      </c>
      <c r="E24" s="141">
        <v>70469.288474561297</v>
      </c>
      <c r="F24" s="155">
        <v>63981.568363245373</v>
      </c>
      <c r="G24" s="141">
        <v>59970.984244730513</v>
      </c>
      <c r="I24" s="85"/>
      <c r="J24" s="510"/>
      <c r="K24" s="510"/>
      <c r="L24" s="510"/>
      <c r="M24" s="510"/>
    </row>
    <row r="25" spans="1:13" s="1" customFormat="1">
      <c r="A25" s="256"/>
      <c r="B25" s="51" t="s">
        <v>61</v>
      </c>
      <c r="C25" s="141">
        <v>73706.800760557555</v>
      </c>
      <c r="D25" s="155">
        <v>92871.93332810163</v>
      </c>
      <c r="E25" s="141">
        <v>106742.45440850788</v>
      </c>
      <c r="F25" s="155">
        <v>102062.49081186551</v>
      </c>
      <c r="G25" s="141">
        <v>100013.3353014282</v>
      </c>
      <c r="I25" s="85"/>
      <c r="J25" s="510"/>
      <c r="K25" s="510"/>
      <c r="L25" s="510"/>
      <c r="M25" s="510"/>
    </row>
    <row r="26" spans="1:13">
      <c r="A26" s="256"/>
      <c r="B26" s="95" t="s">
        <v>69</v>
      </c>
      <c r="C26" s="168">
        <v>5003934.8139942773</v>
      </c>
      <c r="D26" s="234">
        <v>4924116.1620636377</v>
      </c>
      <c r="E26" s="168">
        <v>4793171.1230582185</v>
      </c>
      <c r="F26" s="234">
        <v>4288377.9164385265</v>
      </c>
      <c r="G26" s="168">
        <v>4231487.4130608058</v>
      </c>
      <c r="J26" s="510"/>
      <c r="K26" s="510"/>
      <c r="L26" s="510"/>
      <c r="M26" s="510"/>
    </row>
    <row r="27" spans="1:13" s="31" customFormat="1" ht="21.75" customHeight="1">
      <c r="A27" s="33"/>
      <c r="B27" s="621"/>
      <c r="C27" s="621"/>
      <c r="D27" s="621"/>
      <c r="E27" s="621"/>
      <c r="F27" s="621"/>
      <c r="G27" s="621"/>
      <c r="J27" s="501"/>
      <c r="K27" s="501"/>
      <c r="L27" s="501"/>
      <c r="M27" s="501"/>
    </row>
    <row r="28" spans="1:13" ht="12.6" customHeight="1">
      <c r="A28" s="19"/>
      <c r="B28" s="249" t="s">
        <v>148</v>
      </c>
      <c r="C28" s="1"/>
      <c r="D28" s="1"/>
      <c r="E28" s="1"/>
      <c r="F28" s="1"/>
      <c r="G28" s="1"/>
      <c r="J28" s="500"/>
      <c r="K28" s="500"/>
      <c r="L28" s="500"/>
      <c r="M28" s="500"/>
    </row>
    <row r="29" spans="1:13" ht="12.6" customHeight="1">
      <c r="A29" s="19"/>
      <c r="B29" s="1"/>
      <c r="C29" s="1"/>
      <c r="D29" s="1"/>
      <c r="E29" s="1"/>
      <c r="F29" s="1"/>
      <c r="G29" s="1"/>
      <c r="J29" s="500"/>
      <c r="K29" s="500"/>
      <c r="L29" s="500"/>
      <c r="M29" s="500"/>
    </row>
    <row r="30" spans="1:13" ht="12.6" customHeight="1">
      <c r="A30" s="247">
        <v>4.0999999999999996</v>
      </c>
      <c r="B30" s="1" t="s">
        <v>149</v>
      </c>
      <c r="C30" s="1"/>
      <c r="D30" s="1"/>
      <c r="E30" s="1"/>
      <c r="F30" s="1"/>
      <c r="G30" s="1"/>
      <c r="J30" s="500"/>
      <c r="K30" s="500"/>
      <c r="L30" s="500"/>
      <c r="M30" s="500"/>
    </row>
    <row r="31" spans="1:13" ht="12.6" customHeight="1">
      <c r="A31" s="19"/>
      <c r="B31" s="1"/>
      <c r="C31" s="1"/>
      <c r="D31" s="1"/>
      <c r="E31" s="1"/>
      <c r="F31" s="1"/>
      <c r="G31" s="3" t="str">
        <f>'Trends file-1'!$G$6</f>
        <v>Amount in Rs Mn, except ratios</v>
      </c>
      <c r="J31" s="500"/>
      <c r="K31" s="500"/>
      <c r="L31" s="500"/>
      <c r="M31" s="500"/>
    </row>
    <row r="32" spans="1:13" ht="12.6" customHeight="1">
      <c r="A32" s="19"/>
      <c r="B32" s="608" t="s">
        <v>0</v>
      </c>
      <c r="C32" s="610" t="s">
        <v>1</v>
      </c>
      <c r="D32" s="611"/>
      <c r="E32" s="611"/>
      <c r="F32" s="611"/>
      <c r="G32" s="611"/>
      <c r="J32" s="500"/>
      <c r="K32" s="500"/>
      <c r="L32" s="500"/>
      <c r="M32" s="500"/>
    </row>
    <row r="33" spans="1:13" ht="24" customHeight="1">
      <c r="A33" s="19"/>
      <c r="B33" s="609"/>
      <c r="C33" s="194">
        <f>$C$6</f>
        <v>45016</v>
      </c>
      <c r="D33" s="194">
        <f>$D$6</f>
        <v>44926</v>
      </c>
      <c r="E33" s="194">
        <f>$E$6</f>
        <v>44834</v>
      </c>
      <c r="F33" s="194">
        <f>$F$6</f>
        <v>44742</v>
      </c>
      <c r="G33" s="194">
        <f>$G$6</f>
        <v>44651</v>
      </c>
      <c r="J33" s="500"/>
      <c r="K33" s="500"/>
      <c r="L33" s="500"/>
      <c r="M33" s="500"/>
    </row>
    <row r="34" spans="1:13" ht="12.6" customHeight="1">
      <c r="A34" s="256"/>
      <c r="B34" s="40" t="s">
        <v>4</v>
      </c>
      <c r="C34" s="39">
        <v>253206.59476115217</v>
      </c>
      <c r="D34" s="137">
        <v>250301.39361940976</v>
      </c>
      <c r="E34" s="39">
        <v>243929.567217195</v>
      </c>
      <c r="F34" s="137">
        <v>233754.88627757406</v>
      </c>
      <c r="G34" s="39">
        <v>225895.0658889511</v>
      </c>
      <c r="J34" s="510"/>
      <c r="K34" s="510"/>
      <c r="L34" s="510"/>
      <c r="M34" s="510"/>
    </row>
    <row r="35" spans="1:13" ht="12.6" hidden="1" customHeight="1">
      <c r="A35" s="256"/>
      <c r="B35" s="494" t="s">
        <v>328</v>
      </c>
      <c r="C35" s="170">
        <v>253206.59476115217</v>
      </c>
      <c r="D35" s="481">
        <v>250301.39361940976</v>
      </c>
      <c r="E35" s="170">
        <v>243929.567217195</v>
      </c>
      <c r="F35" s="481">
        <v>233754.88627757406</v>
      </c>
      <c r="G35" s="170">
        <v>225895.0658889511</v>
      </c>
      <c r="J35" s="510"/>
      <c r="K35" s="510"/>
      <c r="L35" s="510"/>
      <c r="M35" s="510"/>
    </row>
    <row r="36" spans="1:13" ht="12.6" customHeight="1">
      <c r="A36" s="256"/>
      <c r="B36" s="52" t="s">
        <v>118</v>
      </c>
      <c r="C36" s="170">
        <v>213666.83272071599</v>
      </c>
      <c r="D36" s="481">
        <v>210960.89447584702</v>
      </c>
      <c r="E36" s="170">
        <v>202979.66533996799</v>
      </c>
      <c r="F36" s="481">
        <v>192140.11025583601</v>
      </c>
      <c r="G36" s="170">
        <v>186229.529292522</v>
      </c>
      <c r="J36" s="510"/>
      <c r="K36" s="510"/>
      <c r="L36" s="510"/>
      <c r="M36" s="510"/>
    </row>
    <row r="37" spans="1:13" ht="12.6" customHeight="1">
      <c r="A37" s="256"/>
      <c r="B37" s="40" t="s">
        <v>64</v>
      </c>
      <c r="C37" s="170">
        <v>133887.61048695908</v>
      </c>
      <c r="D37" s="481">
        <v>131540.3087901338</v>
      </c>
      <c r="E37" s="170">
        <v>125915.35809925997</v>
      </c>
      <c r="F37" s="481">
        <v>118708.71882458506</v>
      </c>
      <c r="G37" s="170">
        <v>114200.69373140321</v>
      </c>
      <c r="J37" s="510"/>
      <c r="K37" s="510"/>
      <c r="L37" s="510"/>
      <c r="M37" s="510"/>
    </row>
    <row r="38" spans="1:13" ht="12.6" customHeight="1">
      <c r="A38" s="256"/>
      <c r="B38" s="100" t="s">
        <v>65</v>
      </c>
      <c r="C38" s="479">
        <v>0.52876825982061892</v>
      </c>
      <c r="D38" s="482">
        <v>0.52552767241138298</v>
      </c>
      <c r="E38" s="479">
        <v>0.51619555405165329</v>
      </c>
      <c r="F38" s="482">
        <v>0.50783417072027948</v>
      </c>
      <c r="G38" s="479">
        <v>0.50554753501142746</v>
      </c>
      <c r="J38" s="510"/>
      <c r="K38" s="510"/>
      <c r="L38" s="510"/>
      <c r="M38" s="510"/>
    </row>
    <row r="39" spans="1:13" ht="12.6" customHeight="1">
      <c r="A39" s="256"/>
      <c r="B39" s="248" t="s">
        <v>15</v>
      </c>
      <c r="C39" s="170">
        <v>57769.867885280066</v>
      </c>
      <c r="D39" s="481">
        <v>55925.110771343854</v>
      </c>
      <c r="E39" s="170">
        <v>51908.306254170981</v>
      </c>
      <c r="F39" s="481">
        <v>45372.968072740041</v>
      </c>
      <c r="G39" s="170">
        <v>41567.14901533119</v>
      </c>
      <c r="J39" s="510"/>
      <c r="K39" s="510"/>
      <c r="L39" s="510"/>
      <c r="M39" s="510"/>
    </row>
    <row r="40" spans="1:13" ht="12.6" customHeight="1">
      <c r="A40" s="256"/>
      <c r="B40" s="51" t="s">
        <v>116</v>
      </c>
      <c r="C40" s="141">
        <v>31096.988758345065</v>
      </c>
      <c r="D40" s="367">
        <v>21265.405819740859</v>
      </c>
      <c r="E40" s="141">
        <v>16320.756654063982</v>
      </c>
      <c r="F40" s="367">
        <v>12017.140328880043</v>
      </c>
      <c r="G40" s="141">
        <v>14015.109191805197</v>
      </c>
      <c r="J40" s="510"/>
      <c r="K40" s="510"/>
      <c r="L40" s="510"/>
      <c r="M40" s="510"/>
    </row>
    <row r="41" spans="1:13" ht="12.6" hidden="1" customHeight="1">
      <c r="A41" s="256"/>
      <c r="B41" s="363" t="s">
        <v>31</v>
      </c>
      <c r="C41" s="141">
        <v>7399.6868160279992</v>
      </c>
      <c r="D41" s="367">
        <v>4082.4115925410001</v>
      </c>
      <c r="E41" s="141">
        <v>4085.3161999230001</v>
      </c>
      <c r="F41" s="367">
        <v>1877.2556848019999</v>
      </c>
      <c r="G41" s="141">
        <v>3856.8157892500003</v>
      </c>
      <c r="J41" s="510"/>
      <c r="K41" s="510"/>
      <c r="L41" s="510"/>
      <c r="M41" s="510"/>
    </row>
    <row r="42" spans="1:13" ht="12.6" customHeight="1">
      <c r="A42" s="256"/>
      <c r="B42" s="365" t="s">
        <v>255</v>
      </c>
      <c r="C42" s="140">
        <v>23697.301942317066</v>
      </c>
      <c r="D42" s="368">
        <v>17182.994227199859</v>
      </c>
      <c r="E42" s="140">
        <v>12235.440454140982</v>
      </c>
      <c r="F42" s="368">
        <v>10139.884644078043</v>
      </c>
      <c r="G42" s="140">
        <v>10158.293402555197</v>
      </c>
      <c r="J42" s="510"/>
      <c r="K42" s="510"/>
      <c r="L42" s="510"/>
      <c r="M42" s="510"/>
    </row>
    <row r="43" spans="1:13" ht="12.6" customHeight="1">
      <c r="A43" s="256"/>
      <c r="B43" s="364" t="s">
        <v>251</v>
      </c>
      <c r="C43" s="141">
        <v>2337.916926107001</v>
      </c>
      <c r="D43" s="367">
        <v>2150.3098669380001</v>
      </c>
      <c r="E43" s="141">
        <v>1943.3391797310001</v>
      </c>
      <c r="F43" s="367">
        <v>1773.01088807</v>
      </c>
      <c r="G43" s="141">
        <v>1644.4954415849986</v>
      </c>
      <c r="J43" s="510"/>
      <c r="K43" s="510"/>
      <c r="L43" s="510"/>
      <c r="M43" s="510"/>
    </row>
    <row r="44" spans="1:13" ht="12.6" customHeight="1">
      <c r="A44" s="256"/>
      <c r="B44" s="366" t="s">
        <v>252</v>
      </c>
      <c r="C44" s="480">
        <v>21359.385016210064</v>
      </c>
      <c r="D44" s="483">
        <v>15032.684360261859</v>
      </c>
      <c r="E44" s="480">
        <v>10292.101274409983</v>
      </c>
      <c r="F44" s="483">
        <v>8366.8737560080426</v>
      </c>
      <c r="G44" s="480">
        <v>8513.7979609701979</v>
      </c>
      <c r="J44" s="510"/>
      <c r="K44" s="510"/>
      <c r="L44" s="510"/>
      <c r="M44" s="510"/>
    </row>
    <row r="45" spans="1:13" ht="12.6" customHeight="1">
      <c r="A45" s="256"/>
      <c r="B45" s="78" t="s">
        <v>60</v>
      </c>
      <c r="C45" s="91">
        <v>90417.454878485645</v>
      </c>
      <c r="D45" s="478">
        <v>81058.301635358483</v>
      </c>
      <c r="E45" s="141">
        <v>56969.568474561303</v>
      </c>
      <c r="F45" s="367">
        <v>53101.185863245366</v>
      </c>
      <c r="G45" s="141">
        <v>43155.147063843731</v>
      </c>
      <c r="J45" s="510"/>
      <c r="K45" s="510"/>
      <c r="L45" s="510"/>
      <c r="M45" s="510"/>
    </row>
    <row r="46" spans="1:13" ht="12.6" customHeight="1">
      <c r="A46" s="256"/>
      <c r="B46" s="78" t="s">
        <v>61</v>
      </c>
      <c r="C46" s="89">
        <v>43470.155608473433</v>
      </c>
      <c r="D46" s="236">
        <v>50482.007154775318</v>
      </c>
      <c r="E46" s="89">
        <v>68945.789624698664</v>
      </c>
      <c r="F46" s="236">
        <v>65607.53296133969</v>
      </c>
      <c r="G46" s="89">
        <v>71045.54666755948</v>
      </c>
      <c r="J46" s="510"/>
      <c r="K46" s="510"/>
      <c r="L46" s="510"/>
      <c r="M46" s="510"/>
    </row>
    <row r="47" spans="1:13" ht="12.6" customHeight="1">
      <c r="A47" s="256"/>
      <c r="B47" s="78" t="s">
        <v>339</v>
      </c>
      <c r="C47" s="581">
        <v>8.4918014057540056E-2</v>
      </c>
      <c r="D47" s="582">
        <v>8.3074233673287395E-2</v>
      </c>
      <c r="E47" s="581">
        <v>8.3653291500813687E-2</v>
      </c>
      <c r="F47" s="582">
        <v>8.1801580307230878E-2</v>
      </c>
      <c r="G47" s="581">
        <v>7.6964760872808805E-2</v>
      </c>
      <c r="J47" s="510"/>
      <c r="K47" s="510"/>
      <c r="L47" s="510"/>
      <c r="M47" s="510"/>
    </row>
    <row r="48" spans="1:13" ht="12.6" customHeight="1">
      <c r="A48" s="256"/>
      <c r="B48" s="90" t="s">
        <v>69</v>
      </c>
      <c r="C48" s="92">
        <v>4212347.7407961944</v>
      </c>
      <c r="D48" s="237">
        <v>4149845.8988668104</v>
      </c>
      <c r="E48" s="92">
        <v>4073777.3339715237</v>
      </c>
      <c r="F48" s="237">
        <v>3582331.2859075223</v>
      </c>
      <c r="G48" s="92">
        <v>3538863.3872631025</v>
      </c>
      <c r="J48" s="510"/>
      <c r="K48" s="510"/>
      <c r="L48" s="510"/>
      <c r="M48" s="510"/>
    </row>
    <row r="49" spans="1:13" customFormat="1" ht="22.5" customHeight="1">
      <c r="B49" s="620"/>
      <c r="C49" s="620"/>
      <c r="D49" s="620"/>
      <c r="E49" s="620"/>
      <c r="F49" s="620"/>
      <c r="G49" s="620"/>
      <c r="J49" s="502"/>
      <c r="K49" s="502"/>
      <c r="L49" s="502"/>
      <c r="M49" s="502"/>
    </row>
    <row r="50" spans="1:13" customFormat="1" ht="12.75">
      <c r="B50" s="495"/>
      <c r="C50" s="495"/>
      <c r="D50" s="495"/>
      <c r="E50" s="495"/>
      <c r="F50" s="495"/>
      <c r="G50" s="495"/>
      <c r="J50" s="502"/>
      <c r="K50" s="502"/>
      <c r="L50" s="502"/>
      <c r="M50" s="502"/>
    </row>
    <row r="51" spans="1:13" ht="12" customHeight="1">
      <c r="A51" s="247" t="s">
        <v>110</v>
      </c>
      <c r="B51" s="1" t="s">
        <v>150</v>
      </c>
      <c r="C51" s="1"/>
      <c r="D51" s="1"/>
      <c r="E51" s="1"/>
      <c r="F51" s="1"/>
      <c r="G51" s="1"/>
      <c r="J51" s="500"/>
      <c r="K51" s="500"/>
      <c r="L51" s="500"/>
      <c r="M51" s="500"/>
    </row>
    <row r="52" spans="1:13" ht="12.6" customHeight="1">
      <c r="A52" s="19"/>
      <c r="B52" s="1"/>
      <c r="C52" s="1"/>
      <c r="D52" s="1"/>
      <c r="E52" s="1"/>
      <c r="F52" s="1"/>
      <c r="G52" s="3" t="str">
        <f>'Trends file-1'!$G$6</f>
        <v>Amount in Rs Mn, except ratios</v>
      </c>
      <c r="J52" s="500"/>
      <c r="K52" s="500"/>
      <c r="L52" s="500"/>
      <c r="M52" s="500"/>
    </row>
    <row r="53" spans="1:13" ht="12.6" customHeight="1">
      <c r="A53" s="19"/>
      <c r="B53" s="608" t="s">
        <v>0</v>
      </c>
      <c r="C53" s="610" t="s">
        <v>1</v>
      </c>
      <c r="D53" s="611"/>
      <c r="E53" s="611"/>
      <c r="F53" s="611"/>
      <c r="G53" s="611"/>
      <c r="J53" s="500"/>
      <c r="K53" s="500"/>
      <c r="L53" s="500"/>
      <c r="M53" s="500"/>
    </row>
    <row r="54" spans="1:13" ht="24" customHeight="1">
      <c r="A54" s="19"/>
      <c r="B54" s="609"/>
      <c r="C54" s="194">
        <f>$C$6</f>
        <v>45016</v>
      </c>
      <c r="D54" s="194">
        <f>$D$6</f>
        <v>44926</v>
      </c>
      <c r="E54" s="194">
        <f>$E$6</f>
        <v>44834</v>
      </c>
      <c r="F54" s="194">
        <f>$F$6</f>
        <v>44742</v>
      </c>
      <c r="G54" s="194">
        <f>$G$6</f>
        <v>44651</v>
      </c>
      <c r="J54" s="500"/>
      <c r="K54" s="500"/>
      <c r="L54" s="500"/>
      <c r="M54" s="500"/>
    </row>
    <row r="55" spans="1:13" ht="12.6" customHeight="1">
      <c r="A55" s="256"/>
      <c r="B55" s="40" t="s">
        <v>4</v>
      </c>
      <c r="C55" s="39">
        <v>252502.93868705037</v>
      </c>
      <c r="D55" s="137">
        <v>249615.04642398574</v>
      </c>
      <c r="E55" s="39">
        <v>243332.591025103</v>
      </c>
      <c r="F55" s="137">
        <v>233189.22100340901</v>
      </c>
      <c r="G55" s="39">
        <v>225003.61134389494</v>
      </c>
      <c r="J55" s="500"/>
      <c r="K55" s="500"/>
      <c r="L55" s="500"/>
      <c r="M55" s="500"/>
    </row>
    <row r="56" spans="1:13" ht="12.6" hidden="1" customHeight="1">
      <c r="A56" s="256"/>
      <c r="B56" s="494" t="s">
        <v>328</v>
      </c>
      <c r="C56" s="38">
        <v>252502.93868705037</v>
      </c>
      <c r="D56" s="136">
        <v>249615.04642398574</v>
      </c>
      <c r="E56" s="38">
        <v>243332.591025103</v>
      </c>
      <c r="F56" s="136">
        <v>233189.22100340901</v>
      </c>
      <c r="G56" s="38">
        <v>225003.61134389494</v>
      </c>
      <c r="J56" s="500"/>
      <c r="K56" s="500"/>
      <c r="L56" s="500"/>
      <c r="M56" s="500"/>
    </row>
    <row r="57" spans="1:13" ht="12.6" customHeight="1">
      <c r="A57" s="256"/>
      <c r="B57" s="52" t="s">
        <v>118</v>
      </c>
      <c r="C57" s="38">
        <v>213120.06300784598</v>
      </c>
      <c r="D57" s="136">
        <v>210426.26548221899</v>
      </c>
      <c r="E57" s="38">
        <v>202528.46195022401</v>
      </c>
      <c r="F57" s="136">
        <v>191728.110812308</v>
      </c>
      <c r="G57" s="38">
        <v>185623.04833685502</v>
      </c>
      <c r="J57" s="500"/>
      <c r="K57" s="500"/>
      <c r="L57" s="500"/>
      <c r="M57" s="500"/>
    </row>
    <row r="58" spans="1:13" ht="12.6" customHeight="1">
      <c r="A58" s="256"/>
      <c r="B58" s="40" t="s">
        <v>64</v>
      </c>
      <c r="C58" s="38">
        <v>134026.00227599419</v>
      </c>
      <c r="D58" s="136">
        <v>131671.40187735169</v>
      </c>
      <c r="E58" s="38">
        <v>126056.07177397698</v>
      </c>
      <c r="F58" s="136">
        <v>118816.80078443699</v>
      </c>
      <c r="G58" s="38">
        <v>114360.65815897494</v>
      </c>
      <c r="J58" s="500"/>
      <c r="K58" s="500"/>
      <c r="L58" s="500"/>
      <c r="M58" s="500"/>
    </row>
    <row r="59" spans="1:13" ht="12.6" customHeight="1">
      <c r="A59" s="256"/>
      <c r="B59" s="100" t="s">
        <v>65</v>
      </c>
      <c r="C59" s="101">
        <v>0.53078987109177644</v>
      </c>
      <c r="D59" s="235">
        <v>0.52749785625382584</v>
      </c>
      <c r="E59" s="101">
        <v>0.51804023145001821</v>
      </c>
      <c r="F59" s="235">
        <v>0.50952955832679758</v>
      </c>
      <c r="G59" s="101">
        <v>0.50826143400954749</v>
      </c>
      <c r="J59" s="588"/>
      <c r="K59" s="588"/>
      <c r="L59" s="588"/>
      <c r="M59" s="588"/>
    </row>
    <row r="60" spans="1:13" ht="12.6" customHeight="1">
      <c r="A60" s="256"/>
      <c r="B60" s="248" t="s">
        <v>15</v>
      </c>
      <c r="C60" s="38">
        <v>58255.041220036233</v>
      </c>
      <c r="D60" s="136">
        <v>56371.910397095708</v>
      </c>
      <c r="E60" s="38">
        <v>52360.448773360971</v>
      </c>
      <c r="F60" s="136">
        <v>45771.122173397991</v>
      </c>
      <c r="G60" s="38">
        <v>42194.515877994956</v>
      </c>
      <c r="J60" s="500"/>
      <c r="K60" s="500"/>
      <c r="L60" s="500"/>
      <c r="M60" s="500"/>
    </row>
    <row r="61" spans="1:13" ht="12.6" customHeight="1">
      <c r="A61" s="256"/>
      <c r="B61" s="51" t="s">
        <v>116</v>
      </c>
      <c r="C61" s="141">
        <v>31809.538329583218</v>
      </c>
      <c r="D61" s="155">
        <v>21707.698511786715</v>
      </c>
      <c r="E61" s="141">
        <v>16919.155680435972</v>
      </c>
      <c r="F61" s="155">
        <v>12952.599948465991</v>
      </c>
      <c r="G61" s="141">
        <v>15040.926510856934</v>
      </c>
      <c r="J61" s="500"/>
      <c r="K61" s="500"/>
      <c r="L61" s="500"/>
      <c r="M61" s="500"/>
    </row>
    <row r="62" spans="1:13" ht="12.6" hidden="1" customHeight="1">
      <c r="A62" s="256"/>
      <c r="B62" s="363" t="s">
        <v>31</v>
      </c>
      <c r="C62" s="141">
        <v>7399.6868160279992</v>
      </c>
      <c r="D62" s="155">
        <v>4082.4115925410001</v>
      </c>
      <c r="E62" s="141">
        <v>4085.3161999230001</v>
      </c>
      <c r="F62" s="155">
        <v>1877.2556848019999</v>
      </c>
      <c r="G62" s="141">
        <v>3856.8157892500003</v>
      </c>
      <c r="J62" s="500"/>
      <c r="K62" s="500"/>
      <c r="L62" s="500"/>
      <c r="M62" s="500"/>
    </row>
    <row r="63" spans="1:13" ht="12.6" customHeight="1">
      <c r="A63" s="256"/>
      <c r="B63" s="365" t="s">
        <v>255</v>
      </c>
      <c r="C63" s="140">
        <v>24409.851513555219</v>
      </c>
      <c r="D63" s="223">
        <v>17625.286919245715</v>
      </c>
      <c r="E63" s="140">
        <v>12833.839480512972</v>
      </c>
      <c r="F63" s="223">
        <v>11075.344263663992</v>
      </c>
      <c r="G63" s="140">
        <v>11184.110721606934</v>
      </c>
      <c r="J63" s="500"/>
      <c r="K63" s="500"/>
      <c r="L63" s="500"/>
      <c r="M63" s="500"/>
    </row>
    <row r="64" spans="1:13" ht="12.6" customHeight="1">
      <c r="A64" s="256"/>
      <c r="B64" s="364" t="s">
        <v>251</v>
      </c>
      <c r="C64" s="141">
        <v>2337.916926107001</v>
      </c>
      <c r="D64" s="155">
        <v>2150.3098669380001</v>
      </c>
      <c r="E64" s="141">
        <v>1943.3391797310001</v>
      </c>
      <c r="F64" s="155">
        <v>1773.01088807</v>
      </c>
      <c r="G64" s="141">
        <v>1644.4954415849986</v>
      </c>
      <c r="J64" s="500"/>
      <c r="K64" s="500"/>
      <c r="L64" s="500"/>
      <c r="M64" s="500"/>
    </row>
    <row r="65" spans="1:13" ht="12.6" customHeight="1">
      <c r="A65" s="256"/>
      <c r="B65" s="366" t="s">
        <v>252</v>
      </c>
      <c r="C65" s="369">
        <v>22071.934587448217</v>
      </c>
      <c r="D65" s="370">
        <v>15474.977052307715</v>
      </c>
      <c r="E65" s="369">
        <v>10890.500300781972</v>
      </c>
      <c r="F65" s="370">
        <v>9302.3333755939911</v>
      </c>
      <c r="G65" s="369">
        <v>9539.6152800219352</v>
      </c>
      <c r="J65" s="500"/>
      <c r="K65" s="500"/>
      <c r="L65" s="500"/>
      <c r="M65" s="500"/>
    </row>
    <row r="66" spans="1:13" ht="12.6" customHeight="1">
      <c r="A66" s="256"/>
      <c r="B66" s="78" t="s">
        <v>60</v>
      </c>
      <c r="C66" s="91">
        <v>89894.075172668643</v>
      </c>
      <c r="D66" s="134">
        <v>80953.945663365826</v>
      </c>
      <c r="E66" s="91">
        <v>56839.505512017306</v>
      </c>
      <c r="F66" s="134">
        <v>52879.783525929364</v>
      </c>
      <c r="G66" s="91">
        <v>42767.088861378732</v>
      </c>
      <c r="J66" s="500"/>
      <c r="K66" s="500"/>
      <c r="L66" s="500"/>
      <c r="M66" s="500"/>
    </row>
    <row r="67" spans="1:13" ht="12.6" customHeight="1">
      <c r="A67" s="256"/>
      <c r="B67" s="78" t="s">
        <v>61</v>
      </c>
      <c r="C67" s="89">
        <v>44131.92710332555</v>
      </c>
      <c r="D67" s="236">
        <v>50717.456213985861</v>
      </c>
      <c r="E67" s="89">
        <v>69216.56626195967</v>
      </c>
      <c r="F67" s="236">
        <v>65937.017258507622</v>
      </c>
      <c r="G67" s="89">
        <v>71593.569297596201</v>
      </c>
      <c r="J67" s="500"/>
      <c r="K67" s="500"/>
      <c r="L67" s="500"/>
      <c r="M67" s="500"/>
    </row>
    <row r="68" spans="1:13" ht="12.6" customHeight="1">
      <c r="A68" s="256"/>
      <c r="B68" s="90" t="s">
        <v>69</v>
      </c>
      <c r="C68" s="92">
        <v>4174344.7990703089</v>
      </c>
      <c r="D68" s="237">
        <v>4112929.8074740316</v>
      </c>
      <c r="E68" s="92">
        <v>4037180.8765237299</v>
      </c>
      <c r="F68" s="237">
        <v>3545059.3080258756</v>
      </c>
      <c r="G68" s="92">
        <v>3498206.9875621744</v>
      </c>
      <c r="J68" s="500"/>
      <c r="K68" s="500"/>
      <c r="L68" s="500"/>
      <c r="M68" s="500"/>
    </row>
    <row r="69" spans="1:13" customFormat="1" ht="21.75" customHeight="1">
      <c r="B69" s="621"/>
      <c r="C69" s="621"/>
      <c r="D69" s="621"/>
      <c r="E69" s="621"/>
      <c r="F69" s="621"/>
      <c r="G69" s="621"/>
      <c r="J69" s="502"/>
      <c r="K69" s="502"/>
      <c r="L69" s="502"/>
      <c r="M69" s="502"/>
    </row>
    <row r="70" spans="1:13" ht="12.6" customHeight="1">
      <c r="A70" s="20"/>
      <c r="B70" s="99" t="s">
        <v>71</v>
      </c>
      <c r="C70" s="1"/>
      <c r="D70" s="1"/>
      <c r="E70" s="1"/>
      <c r="F70" s="1"/>
      <c r="G70" s="1"/>
      <c r="J70" s="500"/>
      <c r="K70" s="500"/>
      <c r="L70" s="500"/>
      <c r="M70" s="500"/>
    </row>
    <row r="71" spans="1:13" customFormat="1" ht="12.6" customHeight="1">
      <c r="J71" s="502"/>
      <c r="K71" s="502"/>
      <c r="L71" s="502"/>
      <c r="M71" s="502"/>
    </row>
    <row r="72" spans="1:13" ht="12.6" customHeight="1">
      <c r="A72" s="19" t="s">
        <v>121</v>
      </c>
      <c r="B72" s="1" t="s">
        <v>342</v>
      </c>
      <c r="C72" s="1"/>
      <c r="D72" s="1"/>
      <c r="E72" s="1"/>
      <c r="F72" s="1"/>
      <c r="G72" s="1"/>
      <c r="J72" s="500"/>
      <c r="K72" s="500"/>
      <c r="L72" s="500"/>
      <c r="M72" s="500"/>
    </row>
    <row r="73" spans="1:13" ht="12.6" customHeight="1">
      <c r="A73" s="20"/>
      <c r="G73" s="3" t="str">
        <f>'Trends file-1'!$G$6</f>
        <v>Amount in Rs Mn, except ratios</v>
      </c>
      <c r="H73" s="30"/>
      <c r="I73" s="30"/>
      <c r="J73" s="503"/>
      <c r="K73" s="503"/>
      <c r="L73" s="504"/>
      <c r="M73" s="500"/>
    </row>
    <row r="74" spans="1:13" ht="12.75" customHeight="1">
      <c r="A74" s="20"/>
      <c r="B74" s="608" t="s">
        <v>0</v>
      </c>
      <c r="C74" s="610" t="s">
        <v>1</v>
      </c>
      <c r="D74" s="611"/>
      <c r="E74" s="611"/>
      <c r="F74" s="611"/>
      <c r="G74" s="611"/>
      <c r="H74" s="314"/>
      <c r="I74" s="314"/>
      <c r="J74" s="505"/>
      <c r="K74" s="505"/>
      <c r="L74" s="505"/>
      <c r="M74" s="500"/>
    </row>
    <row r="75" spans="1:13" ht="24.95" customHeight="1">
      <c r="A75" s="20"/>
      <c r="B75" s="609"/>
      <c r="C75" s="194">
        <f>$C$6</f>
        <v>45016</v>
      </c>
      <c r="D75" s="194">
        <f>$D$6</f>
        <v>44926</v>
      </c>
      <c r="E75" s="194">
        <f>$E$6</f>
        <v>44834</v>
      </c>
      <c r="F75" s="194">
        <f>$F$6</f>
        <v>44742</v>
      </c>
      <c r="G75" s="194">
        <f>$G$6</f>
        <v>44651</v>
      </c>
      <c r="H75" s="8"/>
      <c r="I75" s="8"/>
      <c r="J75" s="506"/>
      <c r="K75" s="506"/>
      <c r="L75" s="506"/>
      <c r="M75" s="500"/>
    </row>
    <row r="76" spans="1:13" ht="12.6" customHeight="1">
      <c r="A76" s="257"/>
      <c r="B76" s="2" t="s">
        <v>4</v>
      </c>
      <c r="C76" s="39">
        <v>195492.58361471014</v>
      </c>
      <c r="D76" s="137">
        <v>193526.52150787992</v>
      </c>
      <c r="E76" s="39">
        <v>188822.59666189004</v>
      </c>
      <c r="F76" s="137">
        <v>181404.25125552001</v>
      </c>
      <c r="G76" s="39">
        <v>175262.06535446507</v>
      </c>
      <c r="H76" s="5"/>
      <c r="I76" s="85"/>
      <c r="J76" s="500"/>
      <c r="K76" s="500"/>
      <c r="L76" s="500"/>
      <c r="M76" s="500"/>
    </row>
    <row r="77" spans="1:13" ht="12.6" hidden="1" customHeight="1">
      <c r="A77" s="257"/>
      <c r="B77" s="494" t="s">
        <v>328</v>
      </c>
      <c r="C77" s="38">
        <v>195492.58361471014</v>
      </c>
      <c r="D77" s="136">
        <v>193526.12150787993</v>
      </c>
      <c r="E77" s="38">
        <v>188822.59666189004</v>
      </c>
      <c r="F77" s="136">
        <v>181404.25125552001</v>
      </c>
      <c r="G77" s="38">
        <v>175262.06535446507</v>
      </c>
      <c r="H77" s="5"/>
      <c r="I77" s="85"/>
      <c r="J77" s="500"/>
      <c r="K77" s="500"/>
      <c r="L77" s="500"/>
      <c r="M77" s="500"/>
    </row>
    <row r="78" spans="1:13" ht="12.6" customHeight="1">
      <c r="A78" s="257"/>
      <c r="B78" s="2" t="s">
        <v>64</v>
      </c>
      <c r="C78" s="38">
        <v>105226.97681459524</v>
      </c>
      <c r="D78" s="136">
        <v>104121.31686903587</v>
      </c>
      <c r="E78" s="38">
        <v>98736.162186745802</v>
      </c>
      <c r="F78" s="136">
        <v>92666.831511270284</v>
      </c>
      <c r="G78" s="38">
        <v>88599.264398901811</v>
      </c>
      <c r="H78" s="5"/>
      <c r="I78" s="85"/>
      <c r="J78" s="500"/>
      <c r="K78" s="500"/>
      <c r="L78" s="500"/>
      <c r="M78" s="500"/>
    </row>
    <row r="79" spans="1:13" s="1" customFormat="1">
      <c r="A79" s="257"/>
      <c r="B79" s="100" t="s">
        <v>65</v>
      </c>
      <c r="C79" s="101">
        <v>0.53826582507080478</v>
      </c>
      <c r="D79" s="235">
        <v>0.53802203060632459</v>
      </c>
      <c r="E79" s="101">
        <v>0.52290437655374999</v>
      </c>
      <c r="F79" s="235">
        <v>0.51083053936119094</v>
      </c>
      <c r="G79" s="101">
        <v>0.50552447969679604</v>
      </c>
      <c r="H79" s="9"/>
      <c r="I79" s="85"/>
      <c r="J79" s="588"/>
      <c r="K79" s="588"/>
      <c r="L79" s="588"/>
      <c r="M79" s="588"/>
    </row>
    <row r="80" spans="1:13" ht="12.6" customHeight="1">
      <c r="A80" s="257"/>
      <c r="B80" s="252" t="s">
        <v>15</v>
      </c>
      <c r="C80" s="38">
        <v>40812.566408343984</v>
      </c>
      <c r="D80" s="136">
        <v>40310.599146957662</v>
      </c>
      <c r="E80" s="38">
        <v>36386.326120502701</v>
      </c>
      <c r="F80" s="136">
        <v>30940.694135842801</v>
      </c>
      <c r="G80" s="38">
        <v>28355.025564581087</v>
      </c>
      <c r="H80" s="5"/>
      <c r="I80" s="85"/>
      <c r="J80" s="500"/>
      <c r="K80" s="500"/>
      <c r="L80" s="500"/>
      <c r="M80" s="500"/>
    </row>
    <row r="81" spans="1:13" s="1" customFormat="1">
      <c r="A81" s="257"/>
      <c r="B81" s="78" t="s">
        <v>60</v>
      </c>
      <c r="C81" s="91">
        <v>66470.989126067885</v>
      </c>
      <c r="D81" s="134">
        <v>63793.401411513245</v>
      </c>
      <c r="E81" s="91">
        <v>38452.289661312308</v>
      </c>
      <c r="F81" s="134">
        <v>36085.710373217546</v>
      </c>
      <c r="G81" s="91">
        <v>25557.680616848622</v>
      </c>
      <c r="H81" s="9"/>
      <c r="I81" s="85"/>
      <c r="J81" s="500"/>
      <c r="K81" s="500"/>
      <c r="L81" s="500"/>
      <c r="M81" s="500"/>
    </row>
    <row r="82" spans="1:13" s="1" customFormat="1">
      <c r="A82" s="257"/>
      <c r="B82" s="78" t="s">
        <v>61</v>
      </c>
      <c r="C82" s="89">
        <v>38755.987688527355</v>
      </c>
      <c r="D82" s="236">
        <v>40327.915457522628</v>
      </c>
      <c r="E82" s="89">
        <v>60283.872525433493</v>
      </c>
      <c r="F82" s="236">
        <v>56581.121138052738</v>
      </c>
      <c r="G82" s="89">
        <v>63041.583782053189</v>
      </c>
      <c r="H82" s="9"/>
      <c r="I82" s="85"/>
      <c r="J82" s="500"/>
      <c r="K82" s="500"/>
      <c r="L82" s="500"/>
      <c r="M82" s="500"/>
    </row>
    <row r="83" spans="1:13" s="1" customFormat="1">
      <c r="A83" s="257"/>
      <c r="B83" s="90" t="s">
        <v>69</v>
      </c>
      <c r="C83" s="92">
        <v>3359361.2637930005</v>
      </c>
      <c r="D83" s="237">
        <v>3315857.7724362318</v>
      </c>
      <c r="E83" s="92">
        <v>3251227.4428232322</v>
      </c>
      <c r="F83" s="237">
        <v>2781062.3570274115</v>
      </c>
      <c r="G83" s="92">
        <v>2748347.8667271798</v>
      </c>
      <c r="H83" s="9"/>
      <c r="I83" s="85"/>
      <c r="J83" s="500"/>
      <c r="K83" s="500"/>
      <c r="L83" s="500"/>
      <c r="M83" s="500"/>
    </row>
    <row r="84" spans="1:13" s="40" customFormat="1" ht="20.25" customHeight="1">
      <c r="A84" s="362"/>
      <c r="B84" s="617" t="s">
        <v>344</v>
      </c>
      <c r="C84" s="617"/>
      <c r="D84" s="617"/>
      <c r="E84" s="617"/>
      <c r="F84" s="617"/>
      <c r="G84" s="617"/>
      <c r="J84" s="507"/>
      <c r="K84" s="507"/>
      <c r="L84" s="507"/>
      <c r="M84" s="507"/>
    </row>
    <row r="85" spans="1:13">
      <c r="A85" s="20"/>
      <c r="B85" s="31"/>
      <c r="C85" s="31"/>
      <c r="D85" s="31"/>
      <c r="E85" s="31"/>
      <c r="F85" s="31"/>
      <c r="J85" s="500"/>
      <c r="K85" s="500"/>
      <c r="L85" s="500"/>
      <c r="M85" s="500"/>
    </row>
    <row r="86" spans="1:13" ht="12.6" customHeight="1">
      <c r="A86" s="19" t="s">
        <v>122</v>
      </c>
      <c r="B86" s="1" t="s">
        <v>340</v>
      </c>
      <c r="C86" s="1"/>
      <c r="D86" s="1"/>
      <c r="E86" s="1"/>
      <c r="F86" s="1"/>
      <c r="G86" s="1"/>
      <c r="J86" s="500"/>
      <c r="K86" s="500"/>
      <c r="L86" s="500"/>
      <c r="M86" s="500"/>
    </row>
    <row r="87" spans="1:13" ht="12.6" customHeight="1">
      <c r="A87" s="20"/>
      <c r="G87" s="3" t="str">
        <f>'Trends file-1'!$G$6</f>
        <v>Amount in Rs Mn, except ratios</v>
      </c>
      <c r="J87" s="500"/>
      <c r="K87" s="500"/>
      <c r="L87" s="504"/>
      <c r="M87" s="500"/>
    </row>
    <row r="88" spans="1:13" ht="12.75" customHeight="1">
      <c r="A88" s="20"/>
      <c r="B88" s="608" t="s">
        <v>0</v>
      </c>
      <c r="C88" s="610" t="s">
        <v>1</v>
      </c>
      <c r="D88" s="611"/>
      <c r="E88" s="611"/>
      <c r="F88" s="611"/>
      <c r="G88" s="611"/>
      <c r="H88" s="314"/>
      <c r="I88" s="314"/>
      <c r="J88" s="505"/>
      <c r="K88" s="505"/>
      <c r="L88" s="505"/>
      <c r="M88" s="500"/>
    </row>
    <row r="89" spans="1:13" ht="24.95" customHeight="1">
      <c r="A89" s="20"/>
      <c r="B89" s="609"/>
      <c r="C89" s="194">
        <f>$C$6</f>
        <v>45016</v>
      </c>
      <c r="D89" s="194">
        <f>$D$6</f>
        <v>44926</v>
      </c>
      <c r="E89" s="194">
        <f>$E$6</f>
        <v>44834</v>
      </c>
      <c r="F89" s="194">
        <f>$F$6</f>
        <v>44742</v>
      </c>
      <c r="G89" s="194">
        <f>$G$6</f>
        <v>44651</v>
      </c>
      <c r="H89" s="8"/>
      <c r="I89" s="8"/>
      <c r="J89" s="506"/>
      <c r="K89" s="506"/>
      <c r="L89" s="506"/>
      <c r="M89" s="500"/>
    </row>
    <row r="90" spans="1:13" ht="12.6" customHeight="1">
      <c r="A90" s="257"/>
      <c r="B90" s="2" t="s">
        <v>4</v>
      </c>
      <c r="C90" s="39">
        <v>10965.960542999997</v>
      </c>
      <c r="D90" s="137">
        <v>10343.149191</v>
      </c>
      <c r="E90" s="39">
        <v>9898.8133410000028</v>
      </c>
      <c r="F90" s="137">
        <v>9264.5887449999991</v>
      </c>
      <c r="G90" s="39">
        <v>8762.0578489999989</v>
      </c>
      <c r="H90" s="5"/>
      <c r="I90" s="85"/>
      <c r="J90" s="500"/>
      <c r="K90" s="500"/>
      <c r="L90" s="500"/>
      <c r="M90" s="500"/>
    </row>
    <row r="91" spans="1:13" ht="12.6" customHeight="1">
      <c r="A91" s="257"/>
      <c r="B91" s="2" t="s">
        <v>64</v>
      </c>
      <c r="C91" s="38">
        <v>5526.1887403925384</v>
      </c>
      <c r="D91" s="136">
        <v>5172.8987422755572</v>
      </c>
      <c r="E91" s="38">
        <v>4917.6315859307733</v>
      </c>
      <c r="F91" s="136">
        <v>4877.7875084011284</v>
      </c>
      <c r="G91" s="38">
        <v>4729.0272800158673</v>
      </c>
      <c r="H91" s="5"/>
      <c r="I91" s="85"/>
      <c r="J91" s="500"/>
      <c r="K91" s="500"/>
      <c r="L91" s="500"/>
      <c r="M91" s="500"/>
    </row>
    <row r="92" spans="1:13" ht="12.6" customHeight="1">
      <c r="A92" s="257"/>
      <c r="B92" s="100" t="s">
        <v>65</v>
      </c>
      <c r="C92" s="101">
        <v>0.50394023567047408</v>
      </c>
      <c r="D92" s="235">
        <v>0.50012802162582259</v>
      </c>
      <c r="E92" s="101">
        <v>0.49679001073415352</v>
      </c>
      <c r="F92" s="235">
        <v>0.52649800683636594</v>
      </c>
      <c r="G92" s="101">
        <v>0.53971650969590257</v>
      </c>
      <c r="H92" s="5"/>
      <c r="I92" s="85"/>
      <c r="J92" s="588"/>
      <c r="K92" s="588"/>
      <c r="L92" s="588"/>
      <c r="M92" s="588"/>
    </row>
    <row r="93" spans="1:13" s="1" customFormat="1">
      <c r="A93" s="257"/>
      <c r="B93" s="252" t="s">
        <v>15</v>
      </c>
      <c r="C93" s="38">
        <v>2684.5546183745419</v>
      </c>
      <c r="D93" s="136">
        <v>2277.3617666568498</v>
      </c>
      <c r="E93" s="38">
        <v>2178.5506311034997</v>
      </c>
      <c r="F93" s="136">
        <v>1753.9594518651045</v>
      </c>
      <c r="G93" s="38">
        <v>1919.3912266057525</v>
      </c>
      <c r="H93" s="9"/>
      <c r="I93" s="85"/>
      <c r="J93" s="500"/>
      <c r="K93" s="500"/>
      <c r="L93" s="500"/>
      <c r="M93" s="500"/>
    </row>
    <row r="94" spans="1:13" s="1" customFormat="1">
      <c r="A94" s="257"/>
      <c r="B94" s="78" t="s">
        <v>60</v>
      </c>
      <c r="C94" s="91">
        <v>4280.0116695794022</v>
      </c>
      <c r="D94" s="134">
        <v>4966.1232575886979</v>
      </c>
      <c r="E94" s="91">
        <v>5996.0517306688262</v>
      </c>
      <c r="F94" s="134">
        <v>6749.9052469270991</v>
      </c>
      <c r="G94" s="91">
        <v>5074.2836653633976</v>
      </c>
      <c r="H94" s="9"/>
      <c r="I94" s="85"/>
      <c r="J94" s="500"/>
      <c r="K94" s="500"/>
      <c r="L94" s="500"/>
      <c r="M94" s="500"/>
    </row>
    <row r="95" spans="1:13" s="1" customFormat="1">
      <c r="A95" s="257"/>
      <c r="B95" s="78" t="s">
        <v>61</v>
      </c>
      <c r="C95" s="91">
        <v>1246.1770708131362</v>
      </c>
      <c r="D95" s="134">
        <v>206.77548468685927</v>
      </c>
      <c r="E95" s="91">
        <v>-1078.4201447380528</v>
      </c>
      <c r="F95" s="134">
        <v>-1872.1177385259707</v>
      </c>
      <c r="G95" s="91">
        <v>-345.25638534753034</v>
      </c>
      <c r="H95" s="9"/>
      <c r="I95" s="85"/>
      <c r="J95" s="500"/>
      <c r="K95" s="500"/>
      <c r="L95" s="500"/>
      <c r="M95" s="500"/>
    </row>
    <row r="96" spans="1:13" s="1" customFormat="1">
      <c r="A96" s="257"/>
      <c r="B96" s="90" t="s">
        <v>69</v>
      </c>
      <c r="C96" s="92">
        <v>138988.86538</v>
      </c>
      <c r="D96" s="237">
        <v>136634.22603477887</v>
      </c>
      <c r="E96" s="92">
        <v>132149.39418477885</v>
      </c>
      <c r="F96" s="237">
        <v>126268.63058567485</v>
      </c>
      <c r="G96" s="92">
        <v>119090.38853901616</v>
      </c>
      <c r="H96" s="9"/>
      <c r="I96" s="85"/>
      <c r="J96" s="500"/>
      <c r="K96" s="500"/>
      <c r="L96" s="500"/>
      <c r="M96" s="500"/>
    </row>
    <row r="97" spans="1:13" ht="27" customHeight="1">
      <c r="A97" s="20"/>
      <c r="B97" s="612"/>
      <c r="C97" s="612"/>
      <c r="D97" s="612"/>
      <c r="E97" s="612"/>
      <c r="F97" s="612"/>
      <c r="G97" s="612"/>
      <c r="J97" s="500"/>
      <c r="K97" s="500"/>
      <c r="L97" s="500"/>
      <c r="M97" s="500"/>
    </row>
    <row r="98" spans="1:13">
      <c r="A98" s="19" t="s">
        <v>123</v>
      </c>
      <c r="B98" s="1" t="s">
        <v>79</v>
      </c>
      <c r="C98" s="1"/>
      <c r="D98" s="1"/>
      <c r="E98" s="1"/>
      <c r="F98" s="1"/>
      <c r="G98" s="1"/>
      <c r="J98" s="500"/>
      <c r="K98" s="500"/>
      <c r="L98" s="500"/>
      <c r="M98" s="500"/>
    </row>
    <row r="99" spans="1:13">
      <c r="A99" s="20"/>
      <c r="G99" s="3" t="str">
        <f>'Trends file-1'!$G$6</f>
        <v>Amount in Rs Mn, except ratios</v>
      </c>
      <c r="J99" s="500"/>
      <c r="K99" s="500"/>
      <c r="L99" s="500"/>
      <c r="M99" s="500"/>
    </row>
    <row r="100" spans="1:13" ht="12.75" customHeight="1">
      <c r="A100" s="20"/>
      <c r="B100" s="608" t="s">
        <v>0</v>
      </c>
      <c r="C100" s="610" t="s">
        <v>1</v>
      </c>
      <c r="D100" s="611"/>
      <c r="E100" s="611"/>
      <c r="F100" s="611"/>
      <c r="G100" s="611"/>
      <c r="J100" s="500"/>
      <c r="K100" s="500"/>
      <c r="L100" s="500"/>
      <c r="M100" s="500"/>
    </row>
    <row r="101" spans="1:13" ht="24.75" customHeight="1">
      <c r="A101" s="20"/>
      <c r="B101" s="609"/>
      <c r="C101" s="194">
        <f>$C$6</f>
        <v>45016</v>
      </c>
      <c r="D101" s="194">
        <f>$D$6</f>
        <v>44926</v>
      </c>
      <c r="E101" s="194">
        <f>$E$6</f>
        <v>44834</v>
      </c>
      <c r="F101" s="194">
        <f>$F$6</f>
        <v>44742</v>
      </c>
      <c r="G101" s="194">
        <f>$G$6</f>
        <v>44651</v>
      </c>
      <c r="J101" s="500"/>
      <c r="K101" s="500"/>
      <c r="L101" s="500"/>
      <c r="M101" s="500"/>
    </row>
    <row r="102" spans="1:13">
      <c r="A102" s="257"/>
      <c r="B102" s="2" t="s">
        <v>4</v>
      </c>
      <c r="C102" s="39">
        <v>7290.4513539999998</v>
      </c>
      <c r="D102" s="137">
        <v>7390.2210090000017</v>
      </c>
      <c r="E102" s="39">
        <v>7288.047474</v>
      </c>
      <c r="F102" s="137">
        <v>7481.7754379999997</v>
      </c>
      <c r="G102" s="39">
        <v>7551.7784139999994</v>
      </c>
      <c r="J102" s="500"/>
      <c r="K102" s="500"/>
      <c r="L102" s="500"/>
      <c r="M102" s="500"/>
    </row>
    <row r="103" spans="1:13">
      <c r="A103" s="257"/>
      <c r="B103" s="2" t="s">
        <v>64</v>
      </c>
      <c r="C103" s="38">
        <v>4081.3691570000028</v>
      </c>
      <c r="D103" s="136">
        <v>4132.1344969999991</v>
      </c>
      <c r="E103" s="38">
        <v>4351.539568000002</v>
      </c>
      <c r="F103" s="136">
        <v>4779.2623769999991</v>
      </c>
      <c r="G103" s="38">
        <v>4952.0216600000058</v>
      </c>
      <c r="J103" s="500"/>
      <c r="K103" s="500"/>
      <c r="L103" s="500"/>
      <c r="M103" s="500"/>
    </row>
    <row r="104" spans="1:13">
      <c r="A104" s="257"/>
      <c r="B104" s="100" t="s">
        <v>65</v>
      </c>
      <c r="C104" s="101">
        <v>0.55982393391332452</v>
      </c>
      <c r="D104" s="235">
        <v>0.55913544290052752</v>
      </c>
      <c r="E104" s="101">
        <v>0.59707892731545098</v>
      </c>
      <c r="F104" s="235">
        <v>0.6387871991888564</v>
      </c>
      <c r="G104" s="101">
        <v>0.65574244747695609</v>
      </c>
      <c r="J104" s="588"/>
      <c r="K104" s="588"/>
      <c r="L104" s="588"/>
      <c r="M104" s="588"/>
    </row>
    <row r="105" spans="1:13">
      <c r="A105" s="257"/>
      <c r="B105" s="252" t="s">
        <v>15</v>
      </c>
      <c r="C105" s="38">
        <v>648.36711800000012</v>
      </c>
      <c r="D105" s="136">
        <v>919.41168899999957</v>
      </c>
      <c r="E105" s="38">
        <v>784.59620300000233</v>
      </c>
      <c r="F105" s="136">
        <v>1423.0450569999989</v>
      </c>
      <c r="G105" s="38">
        <v>1370.9401470000048</v>
      </c>
      <c r="J105" s="500"/>
      <c r="K105" s="500"/>
      <c r="L105" s="500"/>
      <c r="M105" s="500"/>
    </row>
    <row r="106" spans="1:13">
      <c r="A106" s="257"/>
      <c r="B106" s="78" t="s">
        <v>60</v>
      </c>
      <c r="C106" s="91">
        <v>3544.2171699200003</v>
      </c>
      <c r="D106" s="134">
        <v>4534.0647973400019</v>
      </c>
      <c r="E106" s="91">
        <v>3053.6414709399996</v>
      </c>
      <c r="F106" s="134">
        <v>2469.6391860600002</v>
      </c>
      <c r="G106" s="91">
        <v>3143.2969737380045</v>
      </c>
      <c r="J106" s="500"/>
      <c r="K106" s="500"/>
      <c r="L106" s="500"/>
      <c r="M106" s="500"/>
    </row>
    <row r="107" spans="1:13">
      <c r="A107" s="257"/>
      <c r="B107" s="78" t="s">
        <v>61</v>
      </c>
      <c r="C107" s="38">
        <v>537.15198708000253</v>
      </c>
      <c r="D107" s="136">
        <v>-401.93030034000276</v>
      </c>
      <c r="E107" s="38">
        <v>1297.8980970600023</v>
      </c>
      <c r="F107" s="136">
        <v>2309.6231909399989</v>
      </c>
      <c r="G107" s="38">
        <v>1808.7246862620013</v>
      </c>
      <c r="J107" s="500"/>
      <c r="K107" s="500"/>
      <c r="L107" s="500"/>
      <c r="M107" s="500"/>
    </row>
    <row r="108" spans="1:13">
      <c r="A108" s="257"/>
      <c r="B108" s="90" t="s">
        <v>69</v>
      </c>
      <c r="C108" s="92">
        <v>129269.630298</v>
      </c>
      <c r="D108" s="237">
        <v>131495.20970800001</v>
      </c>
      <c r="E108" s="92">
        <v>126964.65627099999</v>
      </c>
      <c r="F108" s="237">
        <v>123921.12505200002</v>
      </c>
      <c r="G108" s="92">
        <v>121493.20396099999</v>
      </c>
      <c r="J108" s="500"/>
      <c r="K108" s="500"/>
      <c r="L108" s="500"/>
      <c r="M108" s="500"/>
    </row>
    <row r="109" spans="1:13" ht="7.5" customHeight="1">
      <c r="A109" s="20"/>
      <c r="B109" s="621"/>
      <c r="C109" s="621"/>
      <c r="D109" s="621"/>
      <c r="E109" s="621"/>
      <c r="F109" s="621"/>
      <c r="G109" s="621"/>
      <c r="J109" s="500"/>
      <c r="K109" s="500"/>
      <c r="L109" s="500"/>
      <c r="M109" s="500"/>
    </row>
    <row r="110" spans="1:13">
      <c r="A110" s="20"/>
      <c r="B110" s="492"/>
      <c r="C110" s="492"/>
      <c r="D110" s="492"/>
      <c r="E110" s="492"/>
      <c r="F110" s="492"/>
      <c r="G110" s="492"/>
      <c r="J110" s="500"/>
      <c r="K110" s="500"/>
      <c r="L110" s="500"/>
      <c r="M110" s="500"/>
    </row>
    <row r="111" spans="1:13">
      <c r="A111" s="20"/>
      <c r="B111" s="99" t="s">
        <v>72</v>
      </c>
      <c r="C111" s="99"/>
      <c r="D111" s="99"/>
      <c r="E111" s="99"/>
      <c r="J111" s="500"/>
      <c r="K111" s="500"/>
      <c r="L111" s="500"/>
      <c r="M111" s="500"/>
    </row>
    <row r="112" spans="1:13">
      <c r="A112" s="20"/>
      <c r="J112" s="500"/>
      <c r="K112" s="500"/>
      <c r="L112" s="500"/>
      <c r="M112" s="500"/>
    </row>
    <row r="113" spans="1:13" ht="12.6" customHeight="1">
      <c r="A113" s="19" t="s">
        <v>124</v>
      </c>
      <c r="B113" s="1" t="s">
        <v>341</v>
      </c>
      <c r="C113" s="1"/>
      <c r="D113" s="1"/>
      <c r="E113" s="1"/>
      <c r="F113" s="1"/>
      <c r="G113" s="1"/>
      <c r="J113" s="500"/>
      <c r="K113" s="500"/>
      <c r="L113" s="500"/>
      <c r="M113" s="500"/>
    </row>
    <row r="114" spans="1:13" ht="12.6" customHeight="1">
      <c r="A114" s="20"/>
      <c r="G114" s="3" t="str">
        <f>'Trends file-1'!$G$6</f>
        <v>Amount in Rs Mn, except ratios</v>
      </c>
      <c r="J114" s="500"/>
      <c r="K114" s="500"/>
      <c r="L114" s="504"/>
      <c r="M114" s="500"/>
    </row>
    <row r="115" spans="1:13" ht="12.75" customHeight="1">
      <c r="A115" s="20"/>
      <c r="B115" s="608" t="s">
        <v>0</v>
      </c>
      <c r="C115" s="610" t="s">
        <v>1</v>
      </c>
      <c r="D115" s="611"/>
      <c r="E115" s="611"/>
      <c r="F115" s="611"/>
      <c r="G115" s="611"/>
      <c r="H115" s="314"/>
      <c r="I115" s="314"/>
      <c r="J115" s="505"/>
      <c r="K115" s="505"/>
      <c r="L115" s="505"/>
      <c r="M115" s="500"/>
    </row>
    <row r="116" spans="1:13" ht="24.95" customHeight="1">
      <c r="A116" s="20"/>
      <c r="B116" s="609"/>
      <c r="C116" s="194">
        <f>$C$6</f>
        <v>45016</v>
      </c>
      <c r="D116" s="194">
        <f>$D$6</f>
        <v>44926</v>
      </c>
      <c r="E116" s="194">
        <f>$E$6</f>
        <v>44834</v>
      </c>
      <c r="F116" s="194">
        <f>$F$6</f>
        <v>44742</v>
      </c>
      <c r="G116" s="194">
        <f>$G$6</f>
        <v>44651</v>
      </c>
      <c r="H116" s="8"/>
      <c r="I116" s="8"/>
      <c r="J116" s="506"/>
      <c r="K116" s="506"/>
      <c r="L116" s="506"/>
      <c r="M116" s="500"/>
    </row>
    <row r="117" spans="1:13" ht="12.6" customHeight="1">
      <c r="A117" s="257"/>
      <c r="B117" s="2" t="s">
        <v>4</v>
      </c>
      <c r="C117" s="39">
        <v>47849.530726049976</v>
      </c>
      <c r="D117" s="137">
        <v>47779.058184985988</v>
      </c>
      <c r="E117" s="39">
        <v>46645.534046103014</v>
      </c>
      <c r="F117" s="137">
        <v>43656.237966409011</v>
      </c>
      <c r="G117" s="39">
        <v>41797.719524299981</v>
      </c>
      <c r="H117" s="5"/>
      <c r="I117" s="85"/>
      <c r="J117" s="500"/>
      <c r="K117" s="500"/>
      <c r="L117" s="500"/>
      <c r="M117" s="500"/>
    </row>
    <row r="118" spans="1:13" ht="12.6" customHeight="1">
      <c r="A118" s="257"/>
      <c r="B118" s="2" t="s">
        <v>64</v>
      </c>
      <c r="C118" s="38">
        <v>19680.07435161803</v>
      </c>
      <c r="D118" s="136">
        <v>19049.598001704137</v>
      </c>
      <c r="E118" s="38">
        <v>18146.372375092167</v>
      </c>
      <c r="F118" s="136">
        <v>16945.094402510666</v>
      </c>
      <c r="G118" s="38">
        <v>16390.499681445726</v>
      </c>
      <c r="H118" s="5"/>
      <c r="I118" s="85"/>
      <c r="J118" s="500"/>
      <c r="K118" s="500"/>
      <c r="L118" s="500"/>
      <c r="M118" s="500"/>
    </row>
    <row r="119" spans="1:13" ht="12.6" customHeight="1">
      <c r="A119" s="257"/>
      <c r="B119" s="100" t="s">
        <v>65</v>
      </c>
      <c r="C119" s="101">
        <v>0.41129085391226028</v>
      </c>
      <c r="D119" s="235">
        <v>0.39870183141638926</v>
      </c>
      <c r="E119" s="101">
        <v>0.38902700432493387</v>
      </c>
      <c r="F119" s="235">
        <v>0.38814829659736028</v>
      </c>
      <c r="G119" s="101">
        <v>0.39213861110094211</v>
      </c>
      <c r="H119" s="5"/>
      <c r="I119" s="85"/>
      <c r="J119" s="588"/>
      <c r="K119" s="588"/>
      <c r="L119" s="588"/>
      <c r="M119" s="588"/>
    </row>
    <row r="120" spans="1:13" s="1" customFormat="1">
      <c r="A120" s="257"/>
      <c r="B120" s="252" t="s">
        <v>15</v>
      </c>
      <c r="C120" s="38">
        <v>14748.6317643531</v>
      </c>
      <c r="D120" s="136">
        <v>14107.276154655057</v>
      </c>
      <c r="E120" s="38">
        <v>13246.191312942548</v>
      </c>
      <c r="F120" s="136">
        <v>12259.077450105298</v>
      </c>
      <c r="G120" s="38">
        <v>11715.281483624167</v>
      </c>
      <c r="H120" s="9"/>
      <c r="I120" s="85"/>
      <c r="J120" s="500"/>
      <c r="K120" s="500"/>
      <c r="L120" s="500"/>
      <c r="M120" s="500"/>
    </row>
    <row r="121" spans="1:13" s="1" customFormat="1">
      <c r="A121" s="257"/>
      <c r="B121" s="78" t="s">
        <v>60</v>
      </c>
      <c r="C121" s="91">
        <v>15598.857207101355</v>
      </c>
      <c r="D121" s="134">
        <v>7660.3561969238835</v>
      </c>
      <c r="E121" s="91">
        <v>9337.5226490961541</v>
      </c>
      <c r="F121" s="134">
        <v>7574.5287197247335</v>
      </c>
      <c r="G121" s="91">
        <v>8991.8276054287162</v>
      </c>
      <c r="H121" s="9"/>
      <c r="I121" s="85"/>
      <c r="J121" s="500"/>
      <c r="K121" s="500"/>
      <c r="L121" s="500"/>
      <c r="M121" s="500"/>
    </row>
    <row r="122" spans="1:13" s="1" customFormat="1">
      <c r="A122" s="257"/>
      <c r="B122" s="78" t="s">
        <v>61</v>
      </c>
      <c r="C122" s="89">
        <v>4081.217144516675</v>
      </c>
      <c r="D122" s="236">
        <v>11389.241804780253</v>
      </c>
      <c r="E122" s="89">
        <v>8808.8497259960131</v>
      </c>
      <c r="F122" s="236">
        <v>9370.5656827859311</v>
      </c>
      <c r="G122" s="89">
        <v>7398.6720760170101</v>
      </c>
      <c r="H122" s="9"/>
      <c r="I122" s="85"/>
      <c r="J122" s="500"/>
      <c r="K122" s="500"/>
      <c r="L122" s="500"/>
      <c r="M122" s="500"/>
    </row>
    <row r="123" spans="1:13" s="1" customFormat="1">
      <c r="A123" s="257"/>
      <c r="B123" s="90" t="s">
        <v>69</v>
      </c>
      <c r="C123" s="92">
        <v>291371.86578830902</v>
      </c>
      <c r="D123" s="237">
        <v>280014.62824602099</v>
      </c>
      <c r="E123" s="92">
        <v>273768.14173971897</v>
      </c>
      <c r="F123" s="237">
        <v>264121.93341078947</v>
      </c>
      <c r="G123" s="92">
        <v>255574.18616997896</v>
      </c>
      <c r="H123" s="9"/>
      <c r="I123" s="85"/>
      <c r="J123" s="500"/>
      <c r="K123" s="500"/>
      <c r="L123" s="500"/>
      <c r="M123" s="500"/>
    </row>
    <row r="124" spans="1:13" ht="22.5" hidden="1" customHeight="1">
      <c r="A124" s="20"/>
      <c r="B124" s="612"/>
      <c r="C124" s="612"/>
      <c r="D124" s="612"/>
      <c r="E124" s="612"/>
      <c r="F124" s="612"/>
      <c r="G124" s="612"/>
      <c r="J124" s="500"/>
      <c r="K124" s="500"/>
      <c r="L124" s="500"/>
      <c r="M124" s="500"/>
    </row>
    <row r="125" spans="1:13" hidden="1">
      <c r="A125" s="19" t="s">
        <v>125</v>
      </c>
      <c r="B125" s="22" t="s">
        <v>138</v>
      </c>
      <c r="C125" s="22"/>
      <c r="D125" s="22"/>
      <c r="E125" s="22"/>
      <c r="F125" s="22"/>
      <c r="G125" s="22"/>
      <c r="J125" s="500"/>
      <c r="K125" s="500"/>
      <c r="L125" s="500"/>
      <c r="M125" s="500"/>
    </row>
    <row r="126" spans="1:13" hidden="1">
      <c r="A126" s="20"/>
      <c r="G126" s="3" t="str">
        <f>'Trends file-1'!$G$6</f>
        <v>Amount in Rs Mn, except ratios</v>
      </c>
      <c r="J126" s="500"/>
      <c r="K126" s="500"/>
      <c r="L126" s="500"/>
      <c r="M126" s="500"/>
    </row>
    <row r="127" spans="1:13" ht="12.75" hidden="1" customHeight="1">
      <c r="A127" s="20"/>
      <c r="B127" s="608" t="s">
        <v>0</v>
      </c>
      <c r="C127" s="610" t="s">
        <v>1</v>
      </c>
      <c r="D127" s="611"/>
      <c r="E127" s="611"/>
      <c r="F127" s="611"/>
      <c r="G127" s="611"/>
      <c r="H127" s="314"/>
      <c r="I127" s="314"/>
      <c r="J127" s="505"/>
      <c r="K127" s="505"/>
      <c r="L127" s="505"/>
      <c r="M127" s="500"/>
    </row>
    <row r="128" spans="1:13" ht="24.95" hidden="1" customHeight="1">
      <c r="A128" s="20"/>
      <c r="B128" s="609"/>
      <c r="C128" s="194">
        <f>$C$6</f>
        <v>45016</v>
      </c>
      <c r="D128" s="194">
        <f>$D$6</f>
        <v>44926</v>
      </c>
      <c r="E128" s="194">
        <f>$E$6</f>
        <v>44834</v>
      </c>
      <c r="F128" s="194">
        <f>$F$6</f>
        <v>44742</v>
      </c>
      <c r="G128" s="194">
        <f>$G$6</f>
        <v>44651</v>
      </c>
      <c r="H128" s="8"/>
      <c r="I128" s="8"/>
      <c r="J128" s="506"/>
      <c r="K128" s="506"/>
      <c r="L128" s="506"/>
      <c r="M128" s="500"/>
    </row>
    <row r="129" spans="1:13" hidden="1">
      <c r="A129" s="257"/>
      <c r="B129" s="2" t="s">
        <v>4</v>
      </c>
      <c r="C129" s="39"/>
      <c r="D129" s="137"/>
      <c r="E129" s="39"/>
      <c r="F129" s="137"/>
      <c r="G129" s="39"/>
      <c r="I129" s="85"/>
      <c r="J129" s="500"/>
      <c r="K129" s="500"/>
      <c r="L129" s="500"/>
      <c r="M129" s="500"/>
    </row>
    <row r="130" spans="1:13" hidden="1">
      <c r="A130" s="257"/>
      <c r="B130" s="2" t="s">
        <v>64</v>
      </c>
      <c r="C130" s="38"/>
      <c r="D130" s="136"/>
      <c r="E130" s="38"/>
      <c r="F130" s="136"/>
      <c r="G130" s="38"/>
      <c r="I130" s="85"/>
      <c r="J130" s="500"/>
      <c r="K130" s="500"/>
      <c r="L130" s="500"/>
      <c r="M130" s="500"/>
    </row>
    <row r="131" spans="1:13" hidden="1">
      <c r="A131" s="257"/>
      <c r="B131" s="100" t="s">
        <v>65</v>
      </c>
      <c r="C131" s="101"/>
      <c r="D131" s="235"/>
      <c r="E131" s="101"/>
      <c r="F131" s="235"/>
      <c r="G131" s="101"/>
      <c r="I131" s="85"/>
      <c r="J131" s="500"/>
      <c r="K131" s="500"/>
      <c r="L131" s="500"/>
      <c r="M131" s="500"/>
    </row>
    <row r="132" spans="1:13" hidden="1">
      <c r="A132" s="257"/>
      <c r="B132" s="252" t="s">
        <v>15</v>
      </c>
      <c r="C132" s="38"/>
      <c r="D132" s="136"/>
      <c r="E132" s="38"/>
      <c r="F132" s="136"/>
      <c r="G132" s="38"/>
      <c r="I132" s="85"/>
      <c r="J132" s="500"/>
      <c r="K132" s="500"/>
      <c r="L132" s="500"/>
      <c r="M132" s="500"/>
    </row>
    <row r="133" spans="1:13" hidden="1">
      <c r="A133" s="257"/>
      <c r="B133" s="78" t="s">
        <v>115</v>
      </c>
      <c r="C133" s="91"/>
      <c r="D133" s="134"/>
      <c r="E133" s="91"/>
      <c r="F133" s="134"/>
      <c r="G133" s="91"/>
      <c r="I133" s="85"/>
      <c r="J133" s="500"/>
      <c r="K133" s="500"/>
      <c r="L133" s="500"/>
      <c r="M133" s="500"/>
    </row>
    <row r="134" spans="1:13" hidden="1">
      <c r="A134" s="257"/>
      <c r="B134" s="78" t="s">
        <v>60</v>
      </c>
      <c r="C134" s="91"/>
      <c r="D134" s="134"/>
      <c r="E134" s="91"/>
      <c r="F134" s="134"/>
      <c r="G134" s="91"/>
      <c r="I134" s="85"/>
      <c r="J134" s="500"/>
      <c r="K134" s="500"/>
      <c r="L134" s="500"/>
      <c r="M134" s="500"/>
    </row>
    <row r="135" spans="1:13" hidden="1">
      <c r="A135" s="257"/>
      <c r="B135" s="78" t="s">
        <v>61</v>
      </c>
      <c r="C135" s="91"/>
      <c r="D135" s="134"/>
      <c r="E135" s="91"/>
      <c r="F135" s="134"/>
      <c r="G135" s="91"/>
      <c r="I135" s="85"/>
      <c r="J135" s="500"/>
      <c r="K135" s="500"/>
      <c r="L135" s="500"/>
      <c r="M135" s="500"/>
    </row>
    <row r="136" spans="1:13" hidden="1">
      <c r="A136" s="257"/>
      <c r="B136" s="90" t="s">
        <v>69</v>
      </c>
      <c r="C136" s="92"/>
      <c r="D136" s="237"/>
      <c r="E136" s="92"/>
      <c r="F136" s="237"/>
      <c r="G136" s="92"/>
      <c r="I136" s="85"/>
      <c r="J136" s="500"/>
      <c r="K136" s="500"/>
      <c r="L136" s="500"/>
      <c r="M136" s="500"/>
    </row>
    <row r="137" spans="1:13" ht="27" hidden="1" customHeight="1">
      <c r="B137" s="612"/>
      <c r="C137" s="612"/>
      <c r="D137" s="612"/>
      <c r="E137" s="612"/>
      <c r="F137" s="612"/>
      <c r="G137" s="612"/>
      <c r="J137" s="500"/>
      <c r="K137" s="500"/>
      <c r="L137" s="500"/>
      <c r="M137" s="500"/>
    </row>
    <row r="138" spans="1:13" hidden="1">
      <c r="J138" s="500"/>
      <c r="K138" s="500"/>
      <c r="L138" s="500"/>
      <c r="M138" s="500"/>
    </row>
    <row r="139" spans="1:13" hidden="1">
      <c r="B139" s="99"/>
      <c r="C139" s="99"/>
      <c r="D139" s="99"/>
      <c r="E139" s="99"/>
      <c r="J139" s="500"/>
      <c r="K139" s="500"/>
      <c r="L139" s="500"/>
      <c r="M139" s="500"/>
    </row>
    <row r="140" spans="1:13" hidden="1">
      <c r="J140" s="500"/>
      <c r="K140" s="500"/>
      <c r="L140" s="500"/>
      <c r="M140" s="500"/>
    </row>
    <row r="141" spans="1:13" hidden="1">
      <c r="A141" s="19"/>
      <c r="B141" s="1"/>
      <c r="C141" s="437"/>
      <c r="D141" s="437"/>
      <c r="E141" s="437"/>
      <c r="F141" s="437"/>
      <c r="G141" s="437"/>
      <c r="J141" s="500"/>
      <c r="K141" s="500"/>
      <c r="L141" s="500"/>
      <c r="M141" s="500"/>
    </row>
    <row r="142" spans="1:13" hidden="1">
      <c r="A142" s="20"/>
      <c r="G142" s="3"/>
      <c r="J142" s="500"/>
      <c r="K142" s="500"/>
      <c r="L142" s="500"/>
      <c r="M142" s="500"/>
    </row>
    <row r="143" spans="1:13" ht="12.75" hidden="1" customHeight="1">
      <c r="A143" s="20"/>
      <c r="B143" s="608"/>
      <c r="C143" s="610"/>
      <c r="D143" s="611"/>
      <c r="E143" s="611"/>
      <c r="F143" s="611"/>
      <c r="G143" s="611"/>
      <c r="J143" s="500"/>
      <c r="K143" s="500"/>
      <c r="L143" s="500"/>
      <c r="M143" s="500"/>
    </row>
    <row r="144" spans="1:13" ht="24" hidden="1" customHeight="1">
      <c r="A144" s="20"/>
      <c r="B144" s="609"/>
      <c r="C144" s="194"/>
      <c r="D144" s="194"/>
      <c r="E144" s="194"/>
      <c r="F144" s="194"/>
      <c r="G144" s="194"/>
      <c r="J144" s="500"/>
      <c r="K144" s="500"/>
      <c r="L144" s="500"/>
      <c r="M144" s="500"/>
    </row>
    <row r="145" spans="1:13" hidden="1">
      <c r="A145" s="257"/>
      <c r="C145" s="93"/>
      <c r="D145" s="195"/>
      <c r="E145" s="93"/>
      <c r="F145" s="195"/>
      <c r="G145" s="93"/>
      <c r="I145" s="85"/>
      <c r="J145" s="500"/>
      <c r="K145" s="500"/>
      <c r="L145" s="500"/>
      <c r="M145" s="500"/>
    </row>
    <row r="146" spans="1:13" hidden="1">
      <c r="A146" s="257"/>
      <c r="B146" s="32"/>
      <c r="C146" s="94"/>
      <c r="D146" s="196"/>
      <c r="E146" s="94"/>
      <c r="F146" s="196"/>
      <c r="G146" s="94"/>
      <c r="I146" s="85"/>
      <c r="J146" s="500"/>
      <c r="K146" s="500"/>
      <c r="L146" s="500"/>
      <c r="M146" s="500"/>
    </row>
    <row r="147" spans="1:13" hidden="1">
      <c r="A147" s="257"/>
      <c r="B147" s="252"/>
      <c r="C147" s="94"/>
      <c r="D147" s="196"/>
      <c r="E147" s="94"/>
      <c r="F147" s="196"/>
      <c r="G147" s="94"/>
      <c r="I147" s="85"/>
      <c r="J147" s="500"/>
      <c r="K147" s="500"/>
      <c r="L147" s="500"/>
      <c r="M147" s="500"/>
    </row>
    <row r="148" spans="1:13" hidden="1">
      <c r="A148" s="257"/>
      <c r="B148" s="78"/>
      <c r="C148" s="91"/>
      <c r="D148" s="134"/>
      <c r="E148" s="91"/>
      <c r="F148" s="134"/>
      <c r="G148" s="91"/>
      <c r="I148" s="85"/>
      <c r="J148" s="500"/>
      <c r="K148" s="500"/>
      <c r="L148" s="500"/>
      <c r="M148" s="500"/>
    </row>
    <row r="149" spans="1:13" hidden="1">
      <c r="A149" s="257"/>
      <c r="B149" s="78"/>
      <c r="C149" s="91"/>
      <c r="D149" s="134"/>
      <c r="E149" s="91"/>
      <c r="F149" s="134"/>
      <c r="G149" s="91"/>
      <c r="I149" s="85"/>
      <c r="J149" s="500"/>
      <c r="K149" s="500"/>
      <c r="L149" s="500"/>
      <c r="M149" s="500"/>
    </row>
    <row r="150" spans="1:13" hidden="1">
      <c r="A150" s="257"/>
      <c r="B150" s="79"/>
      <c r="C150" s="80"/>
      <c r="D150" s="234"/>
      <c r="E150" s="80"/>
      <c r="F150" s="234"/>
      <c r="G150" s="80"/>
      <c r="I150" s="85"/>
      <c r="J150" s="500"/>
      <c r="K150" s="500"/>
      <c r="L150" s="500"/>
      <c r="M150" s="500"/>
    </row>
    <row r="151" spans="1:13" s="40" customFormat="1" ht="10.5" hidden="1" customHeight="1">
      <c r="A151" s="362"/>
      <c r="B151" s="616"/>
      <c r="C151" s="616"/>
      <c r="D151" s="616"/>
      <c r="E151" s="616"/>
      <c r="F151" s="616"/>
      <c r="G151" s="616"/>
      <c r="J151" s="507"/>
      <c r="K151" s="507"/>
      <c r="L151" s="507"/>
      <c r="M151" s="507"/>
    </row>
    <row r="152" spans="1:13" ht="21.75" customHeight="1">
      <c r="B152" s="617" t="s">
        <v>344</v>
      </c>
      <c r="C152" s="617"/>
      <c r="D152" s="617"/>
      <c r="E152" s="617"/>
      <c r="F152" s="617"/>
      <c r="G152" s="617"/>
      <c r="J152" s="500"/>
      <c r="K152" s="500"/>
      <c r="L152" s="500"/>
      <c r="M152" s="500"/>
    </row>
    <row r="153" spans="1:13" ht="12.6" customHeight="1">
      <c r="A153" s="19" t="s">
        <v>126</v>
      </c>
      <c r="B153" s="359" t="s">
        <v>239</v>
      </c>
      <c r="C153" s="1"/>
      <c r="D153" s="1"/>
      <c r="E153" s="1"/>
      <c r="F153" s="1"/>
      <c r="G153" s="1"/>
      <c r="J153" s="500"/>
      <c r="K153" s="500"/>
      <c r="L153" s="500"/>
      <c r="M153" s="500"/>
    </row>
    <row r="154" spans="1:13" ht="12.6" customHeight="1">
      <c r="A154" s="19"/>
      <c r="B154" s="1"/>
      <c r="C154" s="1"/>
      <c r="D154" s="1"/>
      <c r="E154" s="1"/>
      <c r="F154" s="1"/>
      <c r="G154" s="3" t="str">
        <f>'Trends file-1'!$G$6</f>
        <v>Amount in Rs Mn, except ratios</v>
      </c>
      <c r="J154" s="500"/>
      <c r="K154" s="500"/>
      <c r="L154" s="500"/>
      <c r="M154" s="500"/>
    </row>
    <row r="155" spans="1:13" ht="12.6" customHeight="1">
      <c r="A155" s="19"/>
      <c r="B155" s="608" t="s">
        <v>0</v>
      </c>
      <c r="C155" s="610" t="s">
        <v>1</v>
      </c>
      <c r="D155" s="611"/>
      <c r="E155" s="611"/>
      <c r="F155" s="611"/>
      <c r="G155" s="611"/>
      <c r="J155" s="500"/>
      <c r="K155" s="500"/>
      <c r="L155" s="500"/>
      <c r="M155" s="500"/>
    </row>
    <row r="156" spans="1:13" ht="24" customHeight="1">
      <c r="A156" s="19"/>
      <c r="B156" s="609"/>
      <c r="C156" s="194">
        <f>$C$6</f>
        <v>45016</v>
      </c>
      <c r="D156" s="194">
        <f>$D$6</f>
        <v>44926</v>
      </c>
      <c r="E156" s="194">
        <f>$E$6</f>
        <v>44834</v>
      </c>
      <c r="F156" s="194">
        <f>$F$6</f>
        <v>44742</v>
      </c>
      <c r="G156" s="194">
        <f>$G$6</f>
        <v>44651</v>
      </c>
      <c r="J156" s="500"/>
      <c r="K156" s="500"/>
      <c r="L156" s="500"/>
      <c r="M156" s="500"/>
    </row>
    <row r="157" spans="1:13" ht="12.6" customHeight="1">
      <c r="A157" s="256"/>
      <c r="B157" s="40" t="s">
        <v>4</v>
      </c>
      <c r="C157" s="39">
        <v>805.59233178499903</v>
      </c>
      <c r="D157" s="137">
        <v>776.55100861300139</v>
      </c>
      <c r="E157" s="39">
        <v>694.67411558499884</v>
      </c>
      <c r="F157" s="137">
        <v>666.88710738999998</v>
      </c>
      <c r="G157" s="39">
        <v>983.7042368750009</v>
      </c>
      <c r="J157" s="500"/>
      <c r="K157" s="500"/>
      <c r="L157" s="500"/>
      <c r="M157" s="500"/>
    </row>
    <row r="158" spans="1:13" ht="12.6" customHeight="1">
      <c r="A158" s="256"/>
      <c r="B158" s="52" t="s">
        <v>118</v>
      </c>
      <c r="C158" s="38">
        <v>586.16971287000001</v>
      </c>
      <c r="D158" s="136">
        <v>562.52899362800008</v>
      </c>
      <c r="E158" s="38">
        <v>488.00338974400006</v>
      </c>
      <c r="F158" s="136">
        <v>455.89944352800001</v>
      </c>
      <c r="G158" s="38">
        <v>653.48095566699999</v>
      </c>
      <c r="J158" s="500"/>
      <c r="K158" s="500"/>
      <c r="L158" s="500"/>
      <c r="M158" s="500"/>
    </row>
    <row r="159" spans="1:13" ht="12.6" customHeight="1">
      <c r="A159" s="256"/>
      <c r="B159" s="40" t="s">
        <v>64</v>
      </c>
      <c r="C159" s="38">
        <v>-138.39178903500101</v>
      </c>
      <c r="D159" s="136">
        <v>-131.09308721799846</v>
      </c>
      <c r="E159" s="38">
        <v>-140.71367471700103</v>
      </c>
      <c r="F159" s="136">
        <v>-108.08195985200007</v>
      </c>
      <c r="G159" s="38">
        <v>-159.96442757199895</v>
      </c>
      <c r="J159" s="500"/>
      <c r="K159" s="500"/>
      <c r="L159" s="500"/>
      <c r="M159" s="500"/>
    </row>
    <row r="160" spans="1:13" ht="12.6" customHeight="1">
      <c r="A160" s="256"/>
      <c r="B160" s="100" t="s">
        <v>65</v>
      </c>
      <c r="C160" s="101">
        <v>-0.17178886090978307</v>
      </c>
      <c r="D160" s="235">
        <v>-0.16881452185883317</v>
      </c>
      <c r="E160" s="101">
        <v>-0.2025606994129949</v>
      </c>
      <c r="F160" s="235">
        <v>-0.16206934975096621</v>
      </c>
      <c r="G160" s="101">
        <v>-0.16261435254174431</v>
      </c>
      <c r="J160" s="588"/>
      <c r="K160" s="588"/>
      <c r="L160" s="588"/>
      <c r="M160" s="588"/>
    </row>
    <row r="161" spans="1:13" ht="12.6" customHeight="1">
      <c r="A161" s="256"/>
      <c r="B161" s="248" t="s">
        <v>15</v>
      </c>
      <c r="C161" s="38">
        <v>-485.17333475600105</v>
      </c>
      <c r="D161" s="136">
        <v>-446.79962575199852</v>
      </c>
      <c r="E161" s="38">
        <v>-452.14251919000105</v>
      </c>
      <c r="F161" s="136">
        <v>-398.15410065800006</v>
      </c>
      <c r="G161" s="38">
        <v>-627.36686266399886</v>
      </c>
      <c r="J161" s="500"/>
      <c r="K161" s="500"/>
      <c r="L161" s="500"/>
      <c r="M161" s="500"/>
    </row>
    <row r="162" spans="1:13" ht="12.6" customHeight="1">
      <c r="A162" s="256"/>
      <c r="B162" s="51" t="s">
        <v>116</v>
      </c>
      <c r="C162" s="141">
        <v>1429.3036137619979</v>
      </c>
      <c r="D162" s="367">
        <v>-575.30691104599737</v>
      </c>
      <c r="E162" s="141">
        <v>-830.09239837200153</v>
      </c>
      <c r="F162" s="367">
        <v>-3065.4931405859998</v>
      </c>
      <c r="G162" s="141">
        <v>-5525.045905052003</v>
      </c>
      <c r="J162" s="500"/>
      <c r="K162" s="500"/>
      <c r="L162" s="500"/>
      <c r="M162" s="500"/>
    </row>
    <row r="163" spans="1:13" ht="12.6" hidden="1" customHeight="1">
      <c r="A163" s="256"/>
      <c r="B163" s="363" t="s">
        <v>31</v>
      </c>
      <c r="C163" s="141">
        <v>0</v>
      </c>
      <c r="D163" s="367">
        <v>0</v>
      </c>
      <c r="E163" s="141">
        <v>0</v>
      </c>
      <c r="F163" s="367">
        <v>0</v>
      </c>
      <c r="G163" s="141">
        <v>0</v>
      </c>
      <c r="J163" s="500"/>
      <c r="K163" s="500"/>
      <c r="L163" s="500"/>
      <c r="M163" s="500"/>
    </row>
    <row r="164" spans="1:13" ht="12.6" customHeight="1">
      <c r="A164" s="256"/>
      <c r="B164" s="365" t="s">
        <v>255</v>
      </c>
      <c r="C164" s="140">
        <v>1429.3036137619979</v>
      </c>
      <c r="D164" s="368">
        <v>-575.30691104599737</v>
      </c>
      <c r="E164" s="140">
        <v>-830.09239837200153</v>
      </c>
      <c r="F164" s="368">
        <v>-3065.4931405859998</v>
      </c>
      <c r="G164" s="140">
        <v>-5525.045905052003</v>
      </c>
      <c r="J164" s="500"/>
      <c r="K164" s="500"/>
      <c r="L164" s="500"/>
      <c r="M164" s="500"/>
    </row>
    <row r="165" spans="1:13" ht="12.6" customHeight="1">
      <c r="A165" s="256"/>
      <c r="B165" s="364" t="s">
        <v>251</v>
      </c>
      <c r="C165" s="141">
        <v>0</v>
      </c>
      <c r="D165" s="367">
        <v>0</v>
      </c>
      <c r="E165" s="141">
        <v>0</v>
      </c>
      <c r="F165" s="367">
        <v>0</v>
      </c>
      <c r="G165" s="141">
        <v>0</v>
      </c>
      <c r="J165" s="500"/>
      <c r="K165" s="500"/>
      <c r="L165" s="500"/>
      <c r="M165" s="500"/>
    </row>
    <row r="166" spans="1:13" ht="12.6" customHeight="1">
      <c r="A166" s="256"/>
      <c r="B166" s="366" t="s">
        <v>252</v>
      </c>
      <c r="C166" s="480">
        <v>1429.3036137619979</v>
      </c>
      <c r="D166" s="483">
        <v>-575.30691104599737</v>
      </c>
      <c r="E166" s="480">
        <v>-830.09239837200153</v>
      </c>
      <c r="F166" s="483">
        <v>-3065.4931405859998</v>
      </c>
      <c r="G166" s="480">
        <v>-5525.045905052003</v>
      </c>
      <c r="J166" s="500"/>
      <c r="K166" s="500"/>
      <c r="L166" s="500"/>
      <c r="M166" s="500"/>
    </row>
    <row r="167" spans="1:13" ht="12.6" customHeight="1">
      <c r="A167" s="256"/>
      <c r="B167" s="78" t="s">
        <v>60</v>
      </c>
      <c r="C167" s="91">
        <v>523.37970581700006</v>
      </c>
      <c r="D167" s="134">
        <v>104.35629280400008</v>
      </c>
      <c r="E167" s="91">
        <v>130.06296254399999</v>
      </c>
      <c r="F167" s="134">
        <v>221.40233731599997</v>
      </c>
      <c r="G167" s="91">
        <v>388.05820246499934</v>
      </c>
      <c r="J167" s="500"/>
      <c r="K167" s="500"/>
      <c r="L167" s="500"/>
      <c r="M167" s="500"/>
    </row>
    <row r="168" spans="1:13" ht="12.6" customHeight="1">
      <c r="A168" s="256"/>
      <c r="B168" s="78" t="s">
        <v>61</v>
      </c>
      <c r="C168" s="91">
        <v>-661.77149485200107</v>
      </c>
      <c r="D168" s="134">
        <v>-235.44938002199854</v>
      </c>
      <c r="E168" s="91">
        <v>-270.77663726100104</v>
      </c>
      <c r="F168" s="134">
        <v>-329.48429716800001</v>
      </c>
      <c r="G168" s="91">
        <v>-548.02263003699829</v>
      </c>
      <c r="J168" s="500"/>
      <c r="K168" s="500"/>
      <c r="L168" s="500"/>
      <c r="M168" s="500"/>
    </row>
    <row r="169" spans="1:13" ht="12.6" customHeight="1">
      <c r="A169" s="256"/>
      <c r="B169" s="90" t="s">
        <v>69</v>
      </c>
      <c r="C169" s="92">
        <v>38002.941725884994</v>
      </c>
      <c r="D169" s="237">
        <v>36916.091392779002</v>
      </c>
      <c r="E169" s="92">
        <v>36596.457436794</v>
      </c>
      <c r="F169" s="237">
        <v>37271.977870646995</v>
      </c>
      <c r="G169" s="92">
        <v>40656.399689927995</v>
      </c>
      <c r="J169" s="500"/>
      <c r="K169" s="500"/>
      <c r="L169" s="500"/>
      <c r="M169" s="500"/>
    </row>
    <row r="170" spans="1:13" customFormat="1" ht="25.5" customHeight="1">
      <c r="B170" s="620"/>
      <c r="C170" s="620"/>
      <c r="D170" s="620"/>
      <c r="E170" s="620"/>
      <c r="F170" s="620"/>
      <c r="G170" s="620"/>
      <c r="J170" s="502"/>
      <c r="K170" s="502"/>
      <c r="L170" s="502"/>
      <c r="M170" s="502"/>
    </row>
    <row r="171" spans="1:13" customFormat="1" ht="12.75">
      <c r="B171" s="495"/>
      <c r="C171" s="495"/>
      <c r="D171" s="495"/>
      <c r="E171" s="495"/>
      <c r="F171" s="495"/>
      <c r="G171" s="495"/>
      <c r="J171" s="502"/>
      <c r="K171" s="502"/>
      <c r="L171" s="502"/>
      <c r="M171" s="502"/>
    </row>
    <row r="172" spans="1:13" s="32" customFormat="1">
      <c r="A172" s="259">
        <v>4.2</v>
      </c>
      <c r="B172" s="22" t="s">
        <v>258</v>
      </c>
      <c r="C172" s="22"/>
      <c r="D172" s="22"/>
      <c r="E172" s="22"/>
      <c r="J172" s="461"/>
      <c r="K172" s="461"/>
      <c r="L172" s="461"/>
      <c r="M172" s="461"/>
    </row>
    <row r="173" spans="1:13" s="32" customFormat="1">
      <c r="A173" s="113"/>
      <c r="J173" s="461"/>
      <c r="K173" s="461"/>
      <c r="L173" s="461"/>
      <c r="M173" s="461"/>
    </row>
    <row r="174" spans="1:13" s="81" customFormat="1" ht="12.75" customHeight="1">
      <c r="A174" s="346"/>
      <c r="B174" s="1" t="s">
        <v>272</v>
      </c>
      <c r="G174" s="3" t="s">
        <v>188</v>
      </c>
      <c r="J174" s="508"/>
      <c r="K174" s="508"/>
      <c r="L174" s="508"/>
      <c r="M174" s="508"/>
    </row>
    <row r="175" spans="1:13" s="40" customFormat="1" ht="12.75" customHeight="1">
      <c r="A175" s="347"/>
      <c r="B175" s="613" t="s">
        <v>0</v>
      </c>
      <c r="C175" s="614" t="s">
        <v>1</v>
      </c>
      <c r="D175" s="615"/>
      <c r="E175" s="615"/>
      <c r="F175" s="615"/>
      <c r="G175" s="615"/>
      <c r="J175" s="507"/>
      <c r="K175" s="507"/>
      <c r="L175" s="507"/>
      <c r="M175" s="507"/>
    </row>
    <row r="176" spans="1:13" s="40" customFormat="1" ht="24" customHeight="1">
      <c r="A176" s="348"/>
      <c r="B176" s="607"/>
      <c r="C176" s="194">
        <f>$C$6</f>
        <v>45016</v>
      </c>
      <c r="D176" s="194">
        <f>$D$6</f>
        <v>44926</v>
      </c>
      <c r="E176" s="194">
        <f>$E$6</f>
        <v>44834</v>
      </c>
      <c r="F176" s="194">
        <f>$F$6</f>
        <v>44742</v>
      </c>
      <c r="G176" s="194">
        <f>$G$6</f>
        <v>44651</v>
      </c>
      <c r="J176" s="507"/>
      <c r="K176" s="507"/>
      <c r="L176" s="507"/>
      <c r="M176" s="507"/>
    </row>
    <row r="177" spans="1:13" s="40" customFormat="1">
      <c r="A177" s="256"/>
      <c r="B177" s="40" t="s">
        <v>4</v>
      </c>
      <c r="C177" s="349">
        <v>110314.79130590509</v>
      </c>
      <c r="D177" s="350">
        <v>110876.80381784689</v>
      </c>
      <c r="E177" s="349">
        <v>104451.504448598</v>
      </c>
      <c r="F177" s="350">
        <v>97019.754476614995</v>
      </c>
      <c r="G177" s="349">
        <v>91871.379550050056</v>
      </c>
      <c r="I177" s="135"/>
      <c r="J177" s="500"/>
      <c r="K177" s="500"/>
      <c r="L177" s="500"/>
      <c r="M177" s="500"/>
    </row>
    <row r="178" spans="1:13" s="40" customFormat="1">
      <c r="A178" s="256"/>
      <c r="B178" s="40" t="s">
        <v>118</v>
      </c>
      <c r="C178" s="351">
        <v>90754.712830976001</v>
      </c>
      <c r="D178" s="352">
        <v>91661.192733627991</v>
      </c>
      <c r="E178" s="351">
        <v>85598.647254701995</v>
      </c>
      <c r="F178" s="352">
        <v>78914.317037497996</v>
      </c>
      <c r="G178" s="351">
        <v>74990.290566034993</v>
      </c>
      <c r="I178" s="135"/>
      <c r="J178" s="500"/>
      <c r="K178" s="500"/>
      <c r="L178" s="500"/>
      <c r="M178" s="500"/>
    </row>
    <row r="179" spans="1:13" s="40" customFormat="1">
      <c r="A179" s="256"/>
      <c r="B179" s="81" t="s">
        <v>64</v>
      </c>
      <c r="C179" s="351">
        <v>54180.045980566138</v>
      </c>
      <c r="D179" s="352">
        <v>54467.657951169866</v>
      </c>
      <c r="E179" s="351">
        <v>51251.757737889995</v>
      </c>
      <c r="F179" s="352">
        <v>47381.327488894975</v>
      </c>
      <c r="G179" s="351">
        <v>45865.058372405023</v>
      </c>
      <c r="I179" s="135"/>
      <c r="J179" s="500"/>
      <c r="K179" s="500"/>
      <c r="L179" s="500"/>
      <c r="M179" s="500"/>
    </row>
    <row r="180" spans="1:13" s="40" customFormat="1">
      <c r="A180" s="256"/>
      <c r="B180" s="100" t="s">
        <v>65</v>
      </c>
      <c r="C180" s="102">
        <v>0.49114035696558406</v>
      </c>
      <c r="D180" s="238">
        <v>0.49124705708671573</v>
      </c>
      <c r="E180" s="102">
        <v>0.49067515119527721</v>
      </c>
      <c r="F180" s="238">
        <v>0.48836280179943709</v>
      </c>
      <c r="G180" s="102">
        <v>0.4992257585689151</v>
      </c>
      <c r="I180" s="135"/>
      <c r="J180" s="588"/>
      <c r="K180" s="588"/>
      <c r="L180" s="588"/>
      <c r="M180" s="588"/>
    </row>
    <row r="181" spans="1:13" s="40" customFormat="1">
      <c r="A181" s="256"/>
      <c r="B181" s="252" t="s">
        <v>15</v>
      </c>
      <c r="C181" s="351">
        <v>36104.48450088915</v>
      </c>
      <c r="D181" s="352">
        <v>36674.038935295859</v>
      </c>
      <c r="E181" s="351">
        <v>35669.158741014995</v>
      </c>
      <c r="F181" s="352">
        <v>32807.270869895976</v>
      </c>
      <c r="G181" s="351">
        <v>31663.551339893016</v>
      </c>
      <c r="I181" s="135"/>
      <c r="J181" s="500"/>
      <c r="K181" s="500"/>
      <c r="L181" s="500"/>
      <c r="M181" s="500"/>
    </row>
    <row r="182" spans="1:13" s="40" customFormat="1">
      <c r="A182" s="256"/>
      <c r="B182" s="248" t="s">
        <v>116</v>
      </c>
      <c r="C182" s="351">
        <v>19125.719918827155</v>
      </c>
      <c r="D182" s="352">
        <v>23370.301025781853</v>
      </c>
      <c r="E182" s="351">
        <v>18864.608449846986</v>
      </c>
      <c r="F182" s="352">
        <v>21208.855069253987</v>
      </c>
      <c r="G182" s="351">
        <v>23175.390735781017</v>
      </c>
      <c r="I182" s="135"/>
      <c r="J182" s="500"/>
      <c r="K182" s="500"/>
      <c r="L182" s="500"/>
      <c r="M182" s="500"/>
    </row>
    <row r="183" spans="1:13" s="40" customFormat="1" hidden="1">
      <c r="A183" s="256"/>
      <c r="B183" s="363" t="s">
        <v>31</v>
      </c>
      <c r="C183" s="351">
        <v>8647.2667923939971</v>
      </c>
      <c r="D183" s="352">
        <v>9243.9978354770028</v>
      </c>
      <c r="E183" s="351">
        <v>8694.7027076560007</v>
      </c>
      <c r="F183" s="352">
        <v>9162.656315930999</v>
      </c>
      <c r="G183" s="351">
        <v>9110.3188355489983</v>
      </c>
      <c r="I183" s="135"/>
      <c r="J183" s="500"/>
      <c r="K183" s="500"/>
      <c r="L183" s="500"/>
      <c r="M183" s="500"/>
    </row>
    <row r="184" spans="1:13" s="40" customFormat="1">
      <c r="A184" s="256"/>
      <c r="B184" s="365" t="s">
        <v>255</v>
      </c>
      <c r="C184" s="369">
        <v>10478.453126433158</v>
      </c>
      <c r="D184" s="370">
        <v>14126.30319030485</v>
      </c>
      <c r="E184" s="369">
        <v>10169.905742190986</v>
      </c>
      <c r="F184" s="370">
        <v>12046.198753322988</v>
      </c>
      <c r="G184" s="369">
        <v>14065.071900232018</v>
      </c>
      <c r="I184" s="135"/>
      <c r="J184" s="500"/>
      <c r="K184" s="500"/>
      <c r="L184" s="500"/>
      <c r="M184" s="500"/>
    </row>
    <row r="185" spans="1:13" s="40" customFormat="1">
      <c r="A185" s="256"/>
      <c r="B185" s="364" t="s">
        <v>251</v>
      </c>
      <c r="C185" s="351">
        <v>5624.7403891130034</v>
      </c>
      <c r="D185" s="352">
        <v>7202.2358735690013</v>
      </c>
      <c r="E185" s="351">
        <v>5345.3683793389991</v>
      </c>
      <c r="F185" s="352">
        <v>5925.7887790329996</v>
      </c>
      <c r="G185" s="351">
        <v>6895.907707815004</v>
      </c>
      <c r="I185" s="135"/>
      <c r="J185" s="500"/>
      <c r="K185" s="500"/>
      <c r="L185" s="500"/>
      <c r="M185" s="500"/>
    </row>
    <row r="186" spans="1:13" s="40" customFormat="1">
      <c r="A186" s="256"/>
      <c r="B186" s="366" t="s">
        <v>252</v>
      </c>
      <c r="C186" s="369">
        <v>4853.7127373201547</v>
      </c>
      <c r="D186" s="370">
        <v>6924.0673167358491</v>
      </c>
      <c r="E186" s="369">
        <v>4824.5373628519865</v>
      </c>
      <c r="F186" s="370">
        <v>6120.409974289988</v>
      </c>
      <c r="G186" s="369">
        <v>7169.1641924170144</v>
      </c>
      <c r="I186" s="135"/>
      <c r="J186" s="500"/>
      <c r="K186" s="500"/>
      <c r="L186" s="500"/>
      <c r="M186" s="500"/>
    </row>
    <row r="187" spans="1:13" s="40" customFormat="1">
      <c r="A187" s="256"/>
      <c r="B187" s="78" t="s">
        <v>60</v>
      </c>
      <c r="C187" s="91">
        <v>23942.871324999989</v>
      </c>
      <c r="D187" s="134">
        <v>12077.252950000004</v>
      </c>
      <c r="E187" s="91">
        <v>13499.72</v>
      </c>
      <c r="F187" s="134">
        <v>10880.382500000002</v>
      </c>
      <c r="G187" s="91">
        <v>16815.837180886789</v>
      </c>
      <c r="I187" s="135"/>
      <c r="J187" s="500"/>
      <c r="K187" s="500"/>
      <c r="L187" s="500"/>
      <c r="M187" s="500"/>
    </row>
    <row r="188" spans="1:13" s="40" customFormat="1">
      <c r="A188" s="256"/>
      <c r="B188" s="78" t="s">
        <v>61</v>
      </c>
      <c r="C188" s="91">
        <v>30237.174655566148</v>
      </c>
      <c r="D188" s="134">
        <v>42390.405001169864</v>
      </c>
      <c r="E188" s="91">
        <v>37752.037737889994</v>
      </c>
      <c r="F188" s="134">
        <v>36500.944988894975</v>
      </c>
      <c r="G188" s="91">
        <v>29049.221191518234</v>
      </c>
      <c r="I188" s="135"/>
      <c r="J188" s="500"/>
      <c r="K188" s="500"/>
      <c r="L188" s="500"/>
      <c r="M188" s="500"/>
    </row>
    <row r="189" spans="1:13" s="40" customFormat="1">
      <c r="A189" s="256"/>
      <c r="B189" s="133" t="s">
        <v>69</v>
      </c>
      <c r="C189" s="92">
        <v>791587.07319808204</v>
      </c>
      <c r="D189" s="237">
        <v>774270.26319682808</v>
      </c>
      <c r="E189" s="92">
        <v>719393.78908669413</v>
      </c>
      <c r="F189" s="237">
        <v>706046.63053100405</v>
      </c>
      <c r="G189" s="92">
        <v>692624.02579770295</v>
      </c>
      <c r="H189" s="135"/>
      <c r="I189" s="135"/>
      <c r="J189" s="500"/>
      <c r="K189" s="500"/>
      <c r="L189" s="500"/>
      <c r="M189" s="500"/>
    </row>
    <row r="190" spans="1:13" s="6" customFormat="1" ht="27" customHeight="1">
      <c r="A190" s="353"/>
      <c r="B190" s="612"/>
      <c r="C190" s="612"/>
      <c r="D190" s="612"/>
      <c r="E190" s="612"/>
      <c r="F190" s="612"/>
      <c r="G190" s="612"/>
      <c r="J190" s="509"/>
      <c r="K190" s="509"/>
      <c r="L190" s="509"/>
      <c r="M190" s="509"/>
    </row>
    <row r="191" spans="1:13" hidden="1">
      <c r="J191" s="500"/>
      <c r="K191" s="500"/>
      <c r="L191" s="500"/>
      <c r="M191" s="500"/>
    </row>
    <row r="192" spans="1:13" s="32" customFormat="1" ht="12.75" hidden="1" customHeight="1">
      <c r="A192" s="113"/>
      <c r="B192" s="1"/>
      <c r="G192" s="3"/>
      <c r="J192" s="461"/>
      <c r="K192" s="461"/>
      <c r="L192" s="461"/>
      <c r="M192" s="461"/>
    </row>
    <row r="193" spans="1:13" ht="12.75" hidden="1" customHeight="1">
      <c r="A193" s="200"/>
      <c r="B193" s="608"/>
      <c r="C193" s="610"/>
      <c r="D193" s="611"/>
      <c r="E193" s="611"/>
      <c r="F193" s="611"/>
      <c r="G193" s="611"/>
      <c r="J193" s="500"/>
      <c r="K193" s="500"/>
      <c r="L193" s="500"/>
      <c r="M193" s="500"/>
    </row>
    <row r="194" spans="1:13" ht="24" hidden="1" customHeight="1">
      <c r="A194" s="201"/>
      <c r="B194" s="609"/>
      <c r="C194" s="194"/>
      <c r="D194" s="194"/>
      <c r="E194" s="194"/>
      <c r="F194" s="194"/>
      <c r="G194" s="194"/>
      <c r="J194" s="500"/>
      <c r="K194" s="500"/>
      <c r="L194" s="500"/>
      <c r="M194" s="500"/>
    </row>
    <row r="195" spans="1:13" hidden="1">
      <c r="A195" s="256"/>
      <c r="B195" s="40"/>
      <c r="C195" s="39"/>
      <c r="D195" s="137"/>
      <c r="E195" s="39"/>
      <c r="F195" s="137"/>
      <c r="G195" s="39"/>
      <c r="I195" s="85"/>
      <c r="J195" s="500"/>
      <c r="K195" s="500"/>
      <c r="L195" s="500"/>
      <c r="M195" s="500"/>
    </row>
    <row r="196" spans="1:13" hidden="1">
      <c r="A196" s="256"/>
      <c r="B196" s="40"/>
      <c r="C196" s="38"/>
      <c r="D196" s="136"/>
      <c r="E196" s="38"/>
      <c r="F196" s="136"/>
      <c r="G196" s="38"/>
      <c r="I196" s="85"/>
      <c r="J196" s="500"/>
      <c r="K196" s="500"/>
      <c r="L196" s="500"/>
      <c r="M196" s="500"/>
    </row>
    <row r="197" spans="1:13" hidden="1">
      <c r="A197" s="256"/>
      <c r="B197" s="81"/>
      <c r="C197" s="38"/>
      <c r="D197" s="136"/>
      <c r="E197" s="38"/>
      <c r="F197" s="136"/>
      <c r="G197" s="38"/>
      <c r="I197" s="85"/>
      <c r="J197" s="500"/>
      <c r="K197" s="500"/>
      <c r="L197" s="500"/>
      <c r="M197" s="500"/>
    </row>
    <row r="198" spans="1:13" hidden="1">
      <c r="A198" s="256"/>
      <c r="B198" s="100"/>
      <c r="C198" s="102"/>
      <c r="D198" s="238"/>
      <c r="E198" s="102"/>
      <c r="F198" s="238"/>
      <c r="G198" s="102"/>
      <c r="I198" s="85"/>
      <c r="J198" s="500"/>
      <c r="K198" s="500"/>
      <c r="L198" s="500"/>
      <c r="M198" s="500"/>
    </row>
    <row r="199" spans="1:13" hidden="1">
      <c r="A199" s="256"/>
      <c r="B199" s="252"/>
      <c r="C199" s="38"/>
      <c r="D199" s="136"/>
      <c r="E199" s="38"/>
      <c r="F199" s="136"/>
      <c r="G199" s="38"/>
      <c r="I199" s="85"/>
      <c r="J199" s="500"/>
      <c r="K199" s="500"/>
      <c r="L199" s="500"/>
      <c r="M199" s="500"/>
    </row>
    <row r="200" spans="1:13" hidden="1">
      <c r="A200" s="256"/>
      <c r="B200" s="248"/>
      <c r="C200" s="38"/>
      <c r="D200" s="136"/>
      <c r="E200" s="38"/>
      <c r="F200" s="136"/>
      <c r="G200" s="38"/>
      <c r="I200" s="85"/>
      <c r="J200" s="500"/>
      <c r="K200" s="500"/>
      <c r="L200" s="500"/>
      <c r="M200" s="500"/>
    </row>
    <row r="201" spans="1:13" hidden="1">
      <c r="A201" s="256"/>
      <c r="B201" s="363"/>
      <c r="C201" s="38"/>
      <c r="D201" s="136"/>
      <c r="E201" s="38"/>
      <c r="F201" s="136"/>
      <c r="G201" s="38"/>
      <c r="I201" s="85"/>
      <c r="J201" s="500"/>
      <c r="K201" s="500"/>
      <c r="L201" s="500"/>
      <c r="M201" s="500"/>
    </row>
    <row r="202" spans="1:13" hidden="1">
      <c r="A202" s="256"/>
      <c r="B202" s="365"/>
      <c r="C202" s="369"/>
      <c r="D202" s="370"/>
      <c r="E202" s="369"/>
      <c r="F202" s="370"/>
      <c r="G202" s="369"/>
      <c r="I202" s="85"/>
      <c r="J202" s="500"/>
      <c r="K202" s="500"/>
      <c r="L202" s="500"/>
      <c r="M202" s="500"/>
    </row>
    <row r="203" spans="1:13" hidden="1">
      <c r="A203" s="256"/>
      <c r="B203" s="364"/>
      <c r="C203" s="38"/>
      <c r="D203" s="136"/>
      <c r="E203" s="38"/>
      <c r="F203" s="136"/>
      <c r="G203" s="38"/>
      <c r="I203" s="85"/>
      <c r="J203" s="500"/>
      <c r="K203" s="500"/>
      <c r="L203" s="500"/>
      <c r="M203" s="500"/>
    </row>
    <row r="204" spans="1:13" hidden="1">
      <c r="A204" s="256"/>
      <c r="B204" s="366"/>
      <c r="C204" s="369"/>
      <c r="D204" s="370"/>
      <c r="E204" s="369"/>
      <c r="F204" s="370"/>
      <c r="G204" s="369"/>
      <c r="I204" s="85"/>
      <c r="J204" s="500"/>
      <c r="K204" s="500"/>
      <c r="L204" s="500"/>
      <c r="M204" s="500"/>
    </row>
    <row r="205" spans="1:13" hidden="1">
      <c r="A205" s="256"/>
      <c r="B205" s="78"/>
      <c r="C205" s="91"/>
      <c r="D205" s="134"/>
      <c r="E205" s="91"/>
      <c r="F205" s="134"/>
      <c r="G205" s="91"/>
      <c r="I205" s="85"/>
      <c r="J205" s="500"/>
      <c r="K205" s="500"/>
      <c r="L205" s="500"/>
      <c r="M205" s="500"/>
    </row>
    <row r="206" spans="1:13" hidden="1">
      <c r="A206" s="256"/>
      <c r="B206" s="78"/>
      <c r="C206" s="91"/>
      <c r="D206" s="134"/>
      <c r="E206" s="91"/>
      <c r="F206" s="134"/>
      <c r="G206" s="91"/>
      <c r="I206" s="85"/>
      <c r="J206" s="500"/>
      <c r="K206" s="500"/>
      <c r="L206" s="500"/>
      <c r="M206" s="500"/>
    </row>
    <row r="207" spans="1:13" hidden="1">
      <c r="A207" s="256"/>
      <c r="B207" s="133"/>
      <c r="C207" s="92"/>
      <c r="D207" s="237"/>
      <c r="E207" s="92"/>
      <c r="F207" s="237"/>
      <c r="G207" s="92"/>
      <c r="H207" s="85"/>
      <c r="I207" s="85"/>
      <c r="J207" s="500"/>
      <c r="K207" s="500"/>
      <c r="L207" s="500"/>
      <c r="M207" s="500"/>
    </row>
    <row r="208" spans="1:13" hidden="1">
      <c r="A208" s="256"/>
      <c r="B208" s="357"/>
      <c r="C208" s="81"/>
      <c r="D208" s="81"/>
      <c r="E208" s="81"/>
      <c r="F208" s="81"/>
      <c r="G208" s="81"/>
      <c r="H208" s="85"/>
      <c r="I208" s="85"/>
      <c r="J208" s="500"/>
      <c r="K208" s="500"/>
      <c r="L208" s="500"/>
      <c r="M208" s="500"/>
    </row>
    <row r="209" spans="1:13">
      <c r="A209" s="256"/>
      <c r="B209" s="355"/>
      <c r="C209" s="81"/>
      <c r="D209" s="81"/>
      <c r="E209" s="81"/>
      <c r="F209" s="81"/>
      <c r="G209" s="81"/>
      <c r="H209" s="85"/>
      <c r="I209" s="85"/>
      <c r="J209" s="500"/>
      <c r="K209" s="500"/>
      <c r="L209" s="500"/>
      <c r="M209" s="500"/>
    </row>
    <row r="210" spans="1:13" s="32" customFormat="1" ht="12.75" customHeight="1">
      <c r="A210" s="113"/>
      <c r="B210" s="1" t="s">
        <v>223</v>
      </c>
      <c r="G210" s="210" t="s">
        <v>190</v>
      </c>
      <c r="J210" s="461"/>
      <c r="K210" s="461"/>
      <c r="L210" s="461"/>
      <c r="M210" s="461"/>
    </row>
    <row r="211" spans="1:13" ht="12.75" customHeight="1">
      <c r="A211" s="200"/>
      <c r="B211" s="608" t="s">
        <v>0</v>
      </c>
      <c r="C211" s="610" t="s">
        <v>1</v>
      </c>
      <c r="D211" s="611"/>
      <c r="E211" s="611"/>
      <c r="F211" s="611"/>
      <c r="G211" s="611"/>
      <c r="J211" s="500"/>
      <c r="K211" s="500"/>
      <c r="L211" s="500"/>
      <c r="M211" s="500"/>
    </row>
    <row r="212" spans="1:13" ht="24" customHeight="1">
      <c r="A212" s="201"/>
      <c r="B212" s="609"/>
      <c r="C212" s="194">
        <f>$C$6</f>
        <v>45016</v>
      </c>
      <c r="D212" s="194">
        <f>$D$6</f>
        <v>44926</v>
      </c>
      <c r="E212" s="194">
        <f>$E$6</f>
        <v>44834</v>
      </c>
      <c r="F212" s="194">
        <f>$F$6</f>
        <v>44742</v>
      </c>
      <c r="G212" s="194">
        <f>$G$6</f>
        <v>44651</v>
      </c>
      <c r="J212" s="500"/>
      <c r="K212" s="500"/>
      <c r="L212" s="500"/>
      <c r="M212" s="500"/>
    </row>
    <row r="213" spans="1:13">
      <c r="A213" s="256"/>
      <c r="B213" s="40" t="s">
        <v>4</v>
      </c>
      <c r="C213" s="39">
        <v>1340.6841329095062</v>
      </c>
      <c r="D213" s="137">
        <v>1349.8594241297164</v>
      </c>
      <c r="E213" s="39">
        <v>1307.6420312781315</v>
      </c>
      <c r="F213" s="137">
        <v>1257.2347466099397</v>
      </c>
      <c r="G213" s="39">
        <v>1222.1304391640242</v>
      </c>
      <c r="I213" s="85"/>
      <c r="J213" s="500"/>
      <c r="K213" s="500"/>
      <c r="L213" s="500"/>
      <c r="M213" s="500"/>
    </row>
    <row r="214" spans="1:13">
      <c r="A214" s="256"/>
      <c r="B214" s="40" t="s">
        <v>118</v>
      </c>
      <c r="C214" s="38">
        <v>1102.9693593729514</v>
      </c>
      <c r="D214" s="136">
        <v>1115.9224145878325</v>
      </c>
      <c r="E214" s="38">
        <v>1071.6016004478486</v>
      </c>
      <c r="F214" s="136">
        <v>1022.6167052061512</v>
      </c>
      <c r="G214" s="38">
        <v>997.58895912043397</v>
      </c>
      <c r="I214" s="85"/>
      <c r="J214" s="500"/>
      <c r="K214" s="500"/>
      <c r="L214" s="500"/>
      <c r="M214" s="500"/>
    </row>
    <row r="215" spans="1:13">
      <c r="A215" s="256"/>
      <c r="B215" s="81" t="s">
        <v>64</v>
      </c>
      <c r="C215" s="38">
        <v>658.59558988213553</v>
      </c>
      <c r="D215" s="136">
        <v>663.11479727282438</v>
      </c>
      <c r="E215" s="38">
        <v>641.48505474748072</v>
      </c>
      <c r="F215" s="136">
        <v>613.88572483788778</v>
      </c>
      <c r="G215" s="38">
        <v>610.09765602825223</v>
      </c>
      <c r="I215" s="85"/>
      <c r="J215" s="500"/>
      <c r="K215" s="500"/>
      <c r="L215" s="500"/>
      <c r="M215" s="500"/>
    </row>
    <row r="216" spans="1:13">
      <c r="A216" s="256"/>
      <c r="B216" s="100" t="s">
        <v>65</v>
      </c>
      <c r="C216" s="102">
        <v>0.49108926832251548</v>
      </c>
      <c r="D216" s="238">
        <v>0.49124729984409216</v>
      </c>
      <c r="E216" s="102">
        <v>0.49056625544566851</v>
      </c>
      <c r="F216" s="238">
        <v>0.48828249974254601</v>
      </c>
      <c r="G216" s="102">
        <v>0.49920829763930785</v>
      </c>
      <c r="I216" s="85"/>
      <c r="J216" s="588"/>
      <c r="K216" s="588"/>
      <c r="L216" s="588"/>
      <c r="M216" s="588"/>
    </row>
    <row r="217" spans="1:13">
      <c r="A217" s="256"/>
      <c r="B217" s="252" t="s">
        <v>15</v>
      </c>
      <c r="C217" s="38">
        <v>438.73508114865086</v>
      </c>
      <c r="D217" s="136">
        <v>446.48127161844536</v>
      </c>
      <c r="E217" s="38">
        <v>446.427831079344</v>
      </c>
      <c r="F217" s="136">
        <v>424.98420026845588</v>
      </c>
      <c r="G217" s="38">
        <v>421.16189829470517</v>
      </c>
      <c r="I217" s="85"/>
      <c r="J217" s="500"/>
      <c r="K217" s="500"/>
      <c r="L217" s="500"/>
      <c r="M217" s="500"/>
    </row>
    <row r="218" spans="1:13">
      <c r="A218" s="256"/>
      <c r="B218" s="248" t="s">
        <v>116</v>
      </c>
      <c r="C218" s="38">
        <v>232.78485374461485</v>
      </c>
      <c r="D218" s="136">
        <v>284.54322153323506</v>
      </c>
      <c r="E218" s="38">
        <v>235.96307006145264</v>
      </c>
      <c r="F218" s="136">
        <v>274.59796953425638</v>
      </c>
      <c r="G218" s="38">
        <v>308.29449738649612</v>
      </c>
      <c r="I218" s="85"/>
      <c r="J218" s="500"/>
      <c r="K218" s="500"/>
      <c r="L218" s="500"/>
      <c r="M218" s="500"/>
    </row>
    <row r="219" spans="1:13" hidden="1">
      <c r="A219" s="256"/>
      <c r="B219" s="363" t="s">
        <v>31</v>
      </c>
      <c r="C219" s="38">
        <v>105.09403780189243</v>
      </c>
      <c r="D219" s="136">
        <v>112.54834327171584</v>
      </c>
      <c r="E219" s="38">
        <v>108.84852979257704</v>
      </c>
      <c r="F219" s="136">
        <v>118.5912226794452</v>
      </c>
      <c r="G219" s="38">
        <v>121.28016001192982</v>
      </c>
      <c r="I219" s="85"/>
      <c r="J219" s="500"/>
      <c r="K219" s="500"/>
      <c r="L219" s="500"/>
      <c r="M219" s="500"/>
    </row>
    <row r="220" spans="1:13">
      <c r="A220" s="256"/>
      <c r="B220" s="365" t="s">
        <v>255</v>
      </c>
      <c r="C220" s="369">
        <v>127.39081594272241</v>
      </c>
      <c r="D220" s="370">
        <v>171.9948782615192</v>
      </c>
      <c r="E220" s="369">
        <v>127.1145402688756</v>
      </c>
      <c r="F220" s="370">
        <v>156.00674685481118</v>
      </c>
      <c r="G220" s="369">
        <v>187.01433737456631</v>
      </c>
      <c r="I220" s="85"/>
      <c r="J220" s="500"/>
      <c r="K220" s="500"/>
      <c r="L220" s="500"/>
      <c r="M220" s="500"/>
    </row>
    <row r="221" spans="1:13">
      <c r="A221" s="256"/>
      <c r="B221" s="364" t="s">
        <v>251</v>
      </c>
      <c r="C221" s="38">
        <v>68.373467000006997</v>
      </c>
      <c r="D221" s="136">
        <v>87.689636407496678</v>
      </c>
      <c r="E221" s="38">
        <v>66.827695000002976</v>
      </c>
      <c r="F221" s="136">
        <v>76.730727000006482</v>
      </c>
      <c r="G221" s="38">
        <v>91.697629000000049</v>
      </c>
      <c r="I221" s="85"/>
      <c r="J221" s="500"/>
      <c r="K221" s="500"/>
      <c r="L221" s="500"/>
      <c r="M221" s="500"/>
    </row>
    <row r="222" spans="1:13">
      <c r="A222" s="256"/>
      <c r="B222" s="366" t="s">
        <v>252</v>
      </c>
      <c r="C222" s="369">
        <v>59.017348942715415</v>
      </c>
      <c r="D222" s="370">
        <v>84.305241854022526</v>
      </c>
      <c r="E222" s="369">
        <v>60.286845268872625</v>
      </c>
      <c r="F222" s="370">
        <v>79.276019854804701</v>
      </c>
      <c r="G222" s="369">
        <v>95.316708374566261</v>
      </c>
      <c r="I222" s="85"/>
      <c r="J222" s="500"/>
      <c r="K222" s="500"/>
      <c r="L222" s="500"/>
      <c r="M222" s="500"/>
    </row>
    <row r="223" spans="1:13">
      <c r="A223" s="256"/>
      <c r="B223" s="78" t="s">
        <v>60</v>
      </c>
      <c r="C223" s="91">
        <v>290.99999999999983</v>
      </c>
      <c r="D223" s="134">
        <v>147.00000000000006</v>
      </c>
      <c r="E223" s="91">
        <v>169</v>
      </c>
      <c r="F223" s="134">
        <v>142</v>
      </c>
      <c r="G223" s="91">
        <v>223.50905985525981</v>
      </c>
      <c r="I223" s="85"/>
      <c r="J223" s="500"/>
      <c r="K223" s="500"/>
      <c r="L223" s="500"/>
      <c r="M223" s="500"/>
    </row>
    <row r="224" spans="1:13">
      <c r="A224" s="256"/>
      <c r="B224" s="78" t="s">
        <v>61</v>
      </c>
      <c r="C224" s="91">
        <v>367.69558988213566</v>
      </c>
      <c r="D224" s="134">
        <v>516.11479727282426</v>
      </c>
      <c r="E224" s="91">
        <v>472.48505474748072</v>
      </c>
      <c r="F224" s="134">
        <v>472.88572483788778</v>
      </c>
      <c r="G224" s="91">
        <v>386.38859617299244</v>
      </c>
      <c r="I224" s="85"/>
      <c r="J224" s="500"/>
      <c r="K224" s="500"/>
      <c r="L224" s="500"/>
      <c r="M224" s="500"/>
    </row>
    <row r="225" spans="1:13">
      <c r="A225" s="256"/>
      <c r="B225" s="133" t="s">
        <v>69</v>
      </c>
      <c r="C225" s="92">
        <v>9618.2359823170536</v>
      </c>
      <c r="D225" s="237">
        <v>9352.8861604683516</v>
      </c>
      <c r="E225" s="92">
        <v>8787.5623170670515</v>
      </c>
      <c r="F225" s="237">
        <v>8940.6943210206919</v>
      </c>
      <c r="G225" s="92">
        <v>9123.6781373602425</v>
      </c>
      <c r="H225" s="85"/>
      <c r="I225" s="85"/>
      <c r="J225" s="500"/>
      <c r="K225" s="500"/>
      <c r="L225" s="500"/>
      <c r="M225" s="500"/>
    </row>
    <row r="226" spans="1:13" ht="29.25" customHeight="1">
      <c r="B226" s="612"/>
      <c r="C226" s="612"/>
      <c r="D226" s="612"/>
      <c r="E226" s="612"/>
      <c r="F226" s="612"/>
      <c r="G226" s="612"/>
      <c r="J226" s="500"/>
      <c r="K226" s="500"/>
      <c r="L226" s="500"/>
      <c r="M226" s="500"/>
    </row>
    <row r="227" spans="1:13" hidden="1">
      <c r="B227" s="354"/>
      <c r="C227" s="354"/>
      <c r="D227" s="354"/>
      <c r="E227" s="354"/>
      <c r="F227" s="354"/>
      <c r="G227" s="354"/>
      <c r="J227" s="500"/>
      <c r="K227" s="500"/>
      <c r="L227" s="500"/>
      <c r="M227" s="500"/>
    </row>
    <row r="228" spans="1:13" s="32" customFormat="1" ht="12.75" hidden="1" customHeight="1">
      <c r="A228" s="113"/>
      <c r="B228" s="1"/>
      <c r="G228" s="210"/>
      <c r="J228" s="461"/>
      <c r="K228" s="461"/>
      <c r="L228" s="461"/>
      <c r="M228" s="461"/>
    </row>
    <row r="229" spans="1:13" ht="12.75" hidden="1" customHeight="1">
      <c r="A229" s="200"/>
      <c r="B229" s="608"/>
      <c r="C229" s="610"/>
      <c r="D229" s="611"/>
      <c r="E229" s="611"/>
      <c r="F229" s="611"/>
      <c r="G229" s="611"/>
      <c r="J229" s="500"/>
      <c r="K229" s="500"/>
      <c r="L229" s="500"/>
      <c r="M229" s="500"/>
    </row>
    <row r="230" spans="1:13" ht="24" hidden="1" customHeight="1">
      <c r="A230" s="201"/>
      <c r="B230" s="609"/>
      <c r="C230" s="194"/>
      <c r="D230" s="194"/>
      <c r="E230" s="194"/>
      <c r="F230" s="194"/>
      <c r="G230" s="194"/>
      <c r="J230" s="500"/>
      <c r="K230" s="500"/>
      <c r="L230" s="500"/>
      <c r="M230" s="500"/>
    </row>
    <row r="231" spans="1:13" hidden="1">
      <c r="A231" s="256"/>
      <c r="B231" s="40"/>
      <c r="C231" s="39"/>
      <c r="D231" s="137"/>
      <c r="E231" s="39"/>
      <c r="F231" s="137"/>
      <c r="G231" s="39"/>
      <c r="I231" s="85"/>
      <c r="J231" s="500"/>
      <c r="K231" s="500"/>
      <c r="L231" s="500"/>
      <c r="M231" s="500"/>
    </row>
    <row r="232" spans="1:13" hidden="1">
      <c r="A232" s="256"/>
      <c r="B232" s="40"/>
      <c r="C232" s="38"/>
      <c r="D232" s="136"/>
      <c r="E232" s="38"/>
      <c r="F232" s="136"/>
      <c r="G232" s="38"/>
      <c r="I232" s="85"/>
      <c r="J232" s="500"/>
      <c r="K232" s="500"/>
      <c r="L232" s="500"/>
      <c r="M232" s="500"/>
    </row>
    <row r="233" spans="1:13" hidden="1">
      <c r="A233" s="256"/>
      <c r="B233" s="81"/>
      <c r="C233" s="38"/>
      <c r="D233" s="136"/>
      <c r="E233" s="38"/>
      <c r="F233" s="136"/>
      <c r="G233" s="38"/>
      <c r="I233" s="85"/>
      <c r="J233" s="500"/>
      <c r="K233" s="500"/>
      <c r="L233" s="500"/>
      <c r="M233" s="500"/>
    </row>
    <row r="234" spans="1:13" hidden="1">
      <c r="A234" s="256"/>
      <c r="B234" s="100"/>
      <c r="C234" s="102"/>
      <c r="D234" s="238"/>
      <c r="E234" s="102"/>
      <c r="F234" s="238"/>
      <c r="G234" s="102"/>
      <c r="I234" s="85"/>
      <c r="J234" s="500"/>
      <c r="K234" s="500"/>
      <c r="L234" s="500"/>
      <c r="M234" s="500"/>
    </row>
    <row r="235" spans="1:13" hidden="1">
      <c r="A235" s="256"/>
      <c r="B235" s="252"/>
      <c r="C235" s="38"/>
      <c r="D235" s="136"/>
      <c r="E235" s="38"/>
      <c r="F235" s="136"/>
      <c r="G235" s="38"/>
      <c r="I235" s="85"/>
      <c r="J235" s="500"/>
      <c r="K235" s="500"/>
      <c r="L235" s="500"/>
      <c r="M235" s="500"/>
    </row>
    <row r="236" spans="1:13" hidden="1">
      <c r="A236" s="256"/>
      <c r="B236" s="248"/>
      <c r="C236" s="38"/>
      <c r="D236" s="136"/>
      <c r="E236" s="38"/>
      <c r="F236" s="136"/>
      <c r="G236" s="38"/>
      <c r="I236" s="85"/>
      <c r="J236" s="500"/>
      <c r="K236" s="500"/>
      <c r="L236" s="500"/>
      <c r="M236" s="500"/>
    </row>
    <row r="237" spans="1:13" ht="11.25" hidden="1" customHeight="1">
      <c r="A237" s="256"/>
      <c r="B237" s="363"/>
      <c r="C237" s="38"/>
      <c r="D237" s="136"/>
      <c r="E237" s="38"/>
      <c r="F237" s="136"/>
      <c r="G237" s="38"/>
      <c r="I237" s="85"/>
      <c r="J237" s="500"/>
      <c r="K237" s="500"/>
      <c r="L237" s="500"/>
      <c r="M237" s="500"/>
    </row>
    <row r="238" spans="1:13" hidden="1">
      <c r="A238" s="256"/>
      <c r="B238" s="365"/>
      <c r="C238" s="369"/>
      <c r="D238" s="370"/>
      <c r="E238" s="369"/>
      <c r="F238" s="370"/>
      <c r="G238" s="369"/>
      <c r="I238" s="85"/>
      <c r="J238" s="500"/>
      <c r="K238" s="500"/>
      <c r="L238" s="500"/>
      <c r="M238" s="500"/>
    </row>
    <row r="239" spans="1:13" hidden="1">
      <c r="A239" s="256"/>
      <c r="B239" s="364"/>
      <c r="C239" s="38"/>
      <c r="D239" s="136"/>
      <c r="E239" s="38"/>
      <c r="F239" s="136"/>
      <c r="G239" s="38"/>
      <c r="I239" s="85"/>
      <c r="J239" s="500"/>
      <c r="K239" s="500"/>
      <c r="L239" s="500"/>
      <c r="M239" s="500"/>
    </row>
    <row r="240" spans="1:13" hidden="1">
      <c r="A240" s="256"/>
      <c r="B240" s="366"/>
      <c r="C240" s="369"/>
      <c r="D240" s="370"/>
      <c r="E240" s="369"/>
      <c r="F240" s="370"/>
      <c r="G240" s="369"/>
      <c r="I240" s="85"/>
      <c r="J240" s="500"/>
      <c r="K240" s="500"/>
      <c r="L240" s="500"/>
      <c r="M240" s="500"/>
    </row>
    <row r="241" spans="1:13" hidden="1">
      <c r="A241" s="256"/>
      <c r="B241" s="78"/>
      <c r="C241" s="91"/>
      <c r="D241" s="134"/>
      <c r="E241" s="91"/>
      <c r="F241" s="134"/>
      <c r="G241" s="91"/>
      <c r="I241" s="85"/>
      <c r="J241" s="500"/>
      <c r="K241" s="500"/>
      <c r="L241" s="500"/>
      <c r="M241" s="500"/>
    </row>
    <row r="242" spans="1:13" hidden="1">
      <c r="A242" s="256"/>
      <c r="B242" s="78"/>
      <c r="C242" s="91"/>
      <c r="D242" s="134"/>
      <c r="E242" s="91"/>
      <c r="F242" s="134"/>
      <c r="G242" s="91"/>
      <c r="I242" s="85"/>
      <c r="J242" s="500"/>
      <c r="K242" s="500"/>
      <c r="L242" s="500"/>
      <c r="M242" s="500"/>
    </row>
    <row r="243" spans="1:13" hidden="1">
      <c r="A243" s="256"/>
      <c r="B243" s="133"/>
      <c r="C243" s="92"/>
      <c r="D243" s="237"/>
      <c r="E243" s="92"/>
      <c r="F243" s="237"/>
      <c r="G243" s="92"/>
      <c r="H243" s="85"/>
      <c r="I243" s="85"/>
      <c r="J243" s="500"/>
      <c r="K243" s="500"/>
      <c r="L243" s="500"/>
      <c r="M243" s="500"/>
    </row>
    <row r="244" spans="1:13" hidden="1">
      <c r="B244" s="357"/>
      <c r="F244" s="82"/>
      <c r="J244" s="500"/>
      <c r="K244" s="500"/>
      <c r="L244" s="500"/>
      <c r="M244" s="500"/>
    </row>
    <row r="245" spans="1:13">
      <c r="B245" s="356"/>
      <c r="J245" s="500"/>
      <c r="K245" s="500"/>
      <c r="L245" s="500"/>
      <c r="M245" s="500"/>
    </row>
    <row r="246" spans="1:13" s="32" customFormat="1" ht="12.75" customHeight="1">
      <c r="A246" s="113"/>
      <c r="B246" s="1" t="s">
        <v>224</v>
      </c>
      <c r="G246" s="210" t="s">
        <v>190</v>
      </c>
      <c r="J246" s="461"/>
      <c r="K246" s="461"/>
      <c r="L246" s="461"/>
      <c r="M246" s="461"/>
    </row>
    <row r="247" spans="1:13" ht="12.75" customHeight="1">
      <c r="A247" s="200"/>
      <c r="B247" s="608" t="s">
        <v>0</v>
      </c>
      <c r="C247" s="610" t="s">
        <v>1</v>
      </c>
      <c r="D247" s="611"/>
      <c r="E247" s="611"/>
      <c r="F247" s="611"/>
      <c r="G247" s="611"/>
      <c r="J247" s="500"/>
      <c r="K247" s="500"/>
      <c r="L247" s="500"/>
      <c r="M247" s="500"/>
    </row>
    <row r="248" spans="1:13" ht="24" customHeight="1">
      <c r="A248" s="201"/>
      <c r="B248" s="609"/>
      <c r="C248" s="194">
        <f>$C$6</f>
        <v>45016</v>
      </c>
      <c r="D248" s="194">
        <f>$D$6</f>
        <v>44926</v>
      </c>
      <c r="E248" s="194">
        <f>$E$6</f>
        <v>44834</v>
      </c>
      <c r="F248" s="194">
        <f>$F$6</f>
        <v>44742</v>
      </c>
      <c r="G248" s="194">
        <f>$G$6</f>
        <v>44651</v>
      </c>
      <c r="J248" s="500"/>
      <c r="K248" s="500"/>
      <c r="L248" s="500"/>
      <c r="M248" s="500"/>
    </row>
    <row r="249" spans="1:13">
      <c r="A249" s="256"/>
      <c r="B249" s="2" t="s">
        <v>4</v>
      </c>
      <c r="C249" s="39">
        <v>1444.3022864135662</v>
      </c>
      <c r="D249" s="137">
        <v>1421.7760670464211</v>
      </c>
      <c r="E249" s="39">
        <v>1355.2004937389379</v>
      </c>
      <c r="F249" s="137">
        <v>1269.5595384320372</v>
      </c>
      <c r="G249" s="39">
        <v>1217.9950307140778</v>
      </c>
      <c r="I249" s="85"/>
      <c r="J249" s="500"/>
      <c r="K249" s="500"/>
      <c r="L249" s="500"/>
      <c r="M249" s="500"/>
    </row>
    <row r="250" spans="1:13">
      <c r="A250" s="256"/>
      <c r="B250" s="40" t="s">
        <v>118</v>
      </c>
      <c r="C250" s="38">
        <v>1188.0710348398225</v>
      </c>
      <c r="D250" s="136">
        <v>1175.7975883267409</v>
      </c>
      <c r="E250" s="38">
        <v>1110.2510768569994</v>
      </c>
      <c r="F250" s="136">
        <v>1032.6503372775992</v>
      </c>
      <c r="G250" s="38">
        <v>994.21268979644105</v>
      </c>
      <c r="I250" s="85"/>
      <c r="J250" s="500"/>
      <c r="K250" s="500"/>
      <c r="L250" s="500"/>
      <c r="M250" s="500"/>
    </row>
    <row r="251" spans="1:13">
      <c r="A251" s="256"/>
      <c r="B251" s="32" t="s">
        <v>64</v>
      </c>
      <c r="C251" s="38">
        <v>710.1629715241279</v>
      </c>
      <c r="D251" s="136">
        <v>697.96905710796693</v>
      </c>
      <c r="E251" s="38">
        <v>663.46684036857812</v>
      </c>
      <c r="F251" s="136">
        <v>619.27516638697625</v>
      </c>
      <c r="G251" s="38">
        <v>607.95900572710832</v>
      </c>
      <c r="I251" s="85"/>
      <c r="J251" s="500"/>
      <c r="K251" s="500"/>
      <c r="L251" s="500"/>
      <c r="M251" s="500"/>
    </row>
    <row r="252" spans="1:13">
      <c r="A252" s="256"/>
      <c r="B252" s="100" t="s">
        <v>65</v>
      </c>
      <c r="C252" s="102">
        <v>0.49169967963394717</v>
      </c>
      <c r="D252" s="238">
        <v>0.49091349424520747</v>
      </c>
      <c r="E252" s="102">
        <v>0.48957098483494688</v>
      </c>
      <c r="F252" s="238">
        <v>0.48778741574562839</v>
      </c>
      <c r="G252" s="102">
        <v>0.49914736135719562</v>
      </c>
      <c r="I252" s="85"/>
      <c r="J252" s="588"/>
      <c r="K252" s="588"/>
      <c r="L252" s="588"/>
      <c r="M252" s="588"/>
    </row>
    <row r="253" spans="1:13">
      <c r="A253" s="256"/>
      <c r="B253" s="252" t="s">
        <v>15</v>
      </c>
      <c r="C253" s="38">
        <v>473.6022331467417</v>
      </c>
      <c r="D253" s="136">
        <v>469.42478879385067</v>
      </c>
      <c r="E253" s="38">
        <v>461.06731552817905</v>
      </c>
      <c r="F253" s="136">
        <v>428.35911391807497</v>
      </c>
      <c r="G253" s="38">
        <v>419.54748980863832</v>
      </c>
      <c r="I253" s="85"/>
      <c r="J253" s="500"/>
      <c r="K253" s="500"/>
      <c r="L253" s="500"/>
      <c r="M253" s="500"/>
    </row>
    <row r="254" spans="1:13">
      <c r="A254" s="256"/>
      <c r="B254" s="252" t="s">
        <v>116</v>
      </c>
      <c r="C254" s="38">
        <v>354.37378346745356</v>
      </c>
      <c r="D254" s="136">
        <v>371.92167862116128</v>
      </c>
      <c r="E254" s="38">
        <v>368.71286632264128</v>
      </c>
      <c r="F254" s="136">
        <v>348.06846344338726</v>
      </c>
      <c r="G254" s="38">
        <v>336.37875872577752</v>
      </c>
      <c r="I254" s="85"/>
      <c r="J254" s="500"/>
      <c r="K254" s="500"/>
      <c r="L254" s="500"/>
      <c r="M254" s="500"/>
    </row>
    <row r="255" spans="1:13">
      <c r="A255" s="256"/>
      <c r="B255" s="78" t="s">
        <v>60</v>
      </c>
      <c r="C255" s="91">
        <v>290.99999999999983</v>
      </c>
      <c r="D255" s="134">
        <v>147.00000000000006</v>
      </c>
      <c r="E255" s="91">
        <v>169</v>
      </c>
      <c r="F255" s="134">
        <v>141</v>
      </c>
      <c r="G255" s="91">
        <v>223.7090598552598</v>
      </c>
      <c r="I255" s="85"/>
      <c r="J255" s="500"/>
      <c r="K255" s="500"/>
      <c r="L255" s="500"/>
      <c r="M255" s="500"/>
    </row>
    <row r="256" spans="1:13">
      <c r="A256" s="256"/>
      <c r="B256" s="78" t="s">
        <v>61</v>
      </c>
      <c r="C256" s="91">
        <v>419.16297152412807</v>
      </c>
      <c r="D256" s="134">
        <v>550.96905710796682</v>
      </c>
      <c r="E256" s="91">
        <v>494.46684036857812</v>
      </c>
      <c r="F256" s="134">
        <v>478.27516638697625</v>
      </c>
      <c r="G256" s="91">
        <v>384.24994587184852</v>
      </c>
      <c r="I256" s="85"/>
      <c r="J256" s="500"/>
      <c r="K256" s="500"/>
      <c r="L256" s="500"/>
      <c r="M256" s="500"/>
    </row>
    <row r="257" spans="1:13">
      <c r="A257" s="256"/>
      <c r="B257" s="133" t="s">
        <v>69</v>
      </c>
      <c r="C257" s="92">
        <v>9618.2359823170536</v>
      </c>
      <c r="D257" s="237">
        <v>9352.8861604683516</v>
      </c>
      <c r="E257" s="92">
        <v>8787.5623170670515</v>
      </c>
      <c r="F257" s="237">
        <v>8940.6943210206919</v>
      </c>
      <c r="G257" s="92">
        <v>9123.6781373602425</v>
      </c>
      <c r="H257" s="85"/>
      <c r="I257" s="85"/>
      <c r="J257" s="500"/>
      <c r="K257" s="500"/>
      <c r="L257" s="500"/>
      <c r="M257" s="500"/>
    </row>
    <row r="258" spans="1:13" ht="23.25" customHeight="1">
      <c r="B258" s="618" t="s">
        <v>336</v>
      </c>
      <c r="C258" s="618"/>
      <c r="D258" s="618"/>
      <c r="E258" s="618"/>
      <c r="F258" s="618"/>
      <c r="G258" s="618"/>
    </row>
    <row r="259" spans="1:13" ht="26.25" customHeight="1">
      <c r="B259" s="612"/>
      <c r="C259" s="612"/>
      <c r="D259" s="612"/>
      <c r="E259" s="612"/>
      <c r="F259" s="612"/>
      <c r="G259" s="612"/>
      <c r="K259" s="85"/>
    </row>
    <row r="260" spans="1:13">
      <c r="B260" s="354"/>
      <c r="C260" s="535"/>
      <c r="D260" s="535"/>
      <c r="E260" s="535"/>
      <c r="F260" s="535"/>
      <c r="G260" s="535"/>
    </row>
    <row r="261" spans="1:13" s="32" customFormat="1" ht="12.75" hidden="1" customHeight="1">
      <c r="A261" s="113"/>
      <c r="B261" s="1"/>
      <c r="G261" s="210"/>
    </row>
    <row r="262" spans="1:13" ht="12.75" hidden="1" customHeight="1">
      <c r="A262" s="200"/>
      <c r="B262" s="608"/>
      <c r="C262" s="610"/>
      <c r="D262" s="611"/>
      <c r="E262" s="611"/>
      <c r="F262" s="611"/>
      <c r="G262" s="611"/>
    </row>
    <row r="263" spans="1:13" ht="24" hidden="1" customHeight="1">
      <c r="A263" s="201"/>
      <c r="B263" s="609"/>
      <c r="C263" s="194"/>
      <c r="D263" s="194"/>
      <c r="E263" s="194"/>
      <c r="F263" s="194"/>
      <c r="G263" s="194"/>
    </row>
    <row r="264" spans="1:13" hidden="1">
      <c r="A264" s="256"/>
      <c r="C264" s="39"/>
      <c r="D264" s="137"/>
      <c r="E264" s="39"/>
      <c r="F264" s="137"/>
      <c r="G264" s="39"/>
      <c r="I264" s="85"/>
      <c r="J264" s="85"/>
      <c r="K264" s="85"/>
      <c r="L264" s="85"/>
    </row>
    <row r="265" spans="1:13" hidden="1">
      <c r="A265" s="256"/>
      <c r="B265" s="40"/>
      <c r="C265" s="38"/>
      <c r="D265" s="136"/>
      <c r="E265" s="38"/>
      <c r="F265" s="136"/>
      <c r="G265" s="38"/>
      <c r="I265" s="85"/>
      <c r="J265" s="85"/>
      <c r="K265" s="85"/>
      <c r="L265" s="85"/>
    </row>
    <row r="266" spans="1:13" hidden="1">
      <c r="A266" s="256"/>
      <c r="B266" s="32"/>
      <c r="C266" s="38"/>
      <c r="D266" s="136"/>
      <c r="E266" s="38"/>
      <c r="F266" s="136"/>
      <c r="G266" s="38"/>
      <c r="I266" s="85"/>
      <c r="J266" s="85"/>
      <c r="K266" s="85"/>
      <c r="L266" s="85"/>
    </row>
    <row r="267" spans="1:13" hidden="1">
      <c r="A267" s="256"/>
      <c r="B267" s="100"/>
      <c r="C267" s="102"/>
      <c r="D267" s="238"/>
      <c r="E267" s="102"/>
      <c r="F267" s="238"/>
      <c r="G267" s="102"/>
      <c r="I267" s="85"/>
      <c r="J267" s="85"/>
      <c r="K267" s="85"/>
      <c r="L267" s="85"/>
    </row>
    <row r="268" spans="1:13" hidden="1">
      <c r="A268" s="256"/>
      <c r="B268" s="252"/>
      <c r="C268" s="38"/>
      <c r="D268" s="136"/>
      <c r="E268" s="38"/>
      <c r="F268" s="136"/>
      <c r="G268" s="38"/>
      <c r="I268" s="85"/>
      <c r="J268" s="85"/>
      <c r="K268" s="85"/>
      <c r="L268" s="85"/>
    </row>
    <row r="269" spans="1:13" hidden="1">
      <c r="A269" s="256"/>
      <c r="B269" s="252"/>
      <c r="C269" s="38"/>
      <c r="D269" s="136"/>
      <c r="E269" s="38"/>
      <c r="F269" s="136"/>
      <c r="G269" s="38"/>
      <c r="I269" s="85"/>
      <c r="J269" s="85"/>
      <c r="K269" s="85"/>
      <c r="L269" s="85"/>
    </row>
    <row r="270" spans="1:13" hidden="1">
      <c r="A270" s="256"/>
      <c r="B270" s="78"/>
      <c r="C270" s="91"/>
      <c r="D270" s="134"/>
      <c r="E270" s="91"/>
      <c r="F270" s="134"/>
      <c r="G270" s="91"/>
      <c r="I270" s="85"/>
      <c r="J270" s="85"/>
      <c r="K270" s="85"/>
      <c r="L270" s="85"/>
    </row>
    <row r="271" spans="1:13" hidden="1">
      <c r="A271" s="256"/>
      <c r="B271" s="78"/>
      <c r="C271" s="91"/>
      <c r="D271" s="134"/>
      <c r="E271" s="91"/>
      <c r="F271" s="134"/>
      <c r="G271" s="91"/>
      <c r="I271" s="85"/>
      <c r="J271" s="85"/>
      <c r="K271" s="85"/>
      <c r="L271" s="85"/>
    </row>
    <row r="272" spans="1:13" hidden="1">
      <c r="A272" s="256"/>
      <c r="B272" s="133"/>
      <c r="C272" s="92"/>
      <c r="D272" s="237"/>
      <c r="E272" s="92"/>
      <c r="F272" s="237"/>
      <c r="G272" s="92"/>
      <c r="H272" s="85"/>
      <c r="I272" s="85"/>
      <c r="J272" s="85"/>
      <c r="K272" s="85"/>
      <c r="L272" s="85"/>
    </row>
    <row r="273" spans="2:7" ht="16.5" hidden="1" customHeight="1">
      <c r="B273" s="619"/>
      <c r="C273" s="619"/>
      <c r="D273" s="619"/>
      <c r="E273" s="619"/>
      <c r="F273" s="619"/>
      <c r="G273" s="619"/>
    </row>
    <row r="274" spans="2:7">
      <c r="B274" s="357"/>
    </row>
  </sheetData>
  <mergeCells count="48">
    <mergeCell ref="B137:G137"/>
    <mergeCell ref="B170:G170"/>
    <mergeCell ref="B27:G27"/>
    <mergeCell ref="B49:G49"/>
    <mergeCell ref="B69:G69"/>
    <mergeCell ref="B97:G97"/>
    <mergeCell ref="B109:G109"/>
    <mergeCell ref="B100:B101"/>
    <mergeCell ref="C127:G127"/>
    <mergeCell ref="C143:G143"/>
    <mergeCell ref="B84:G84"/>
    <mergeCell ref="B259:G259"/>
    <mergeCell ref="B258:G258"/>
    <mergeCell ref="B273:G273"/>
    <mergeCell ref="B247:B248"/>
    <mergeCell ref="C247:G247"/>
    <mergeCell ref="B262:B263"/>
    <mergeCell ref="C262:G262"/>
    <mergeCell ref="C229:G229"/>
    <mergeCell ref="B193:B194"/>
    <mergeCell ref="C193:G193"/>
    <mergeCell ref="B143:B144"/>
    <mergeCell ref="B175:B176"/>
    <mergeCell ref="C175:G175"/>
    <mergeCell ref="C211:G211"/>
    <mergeCell ref="B190:G190"/>
    <mergeCell ref="B155:B156"/>
    <mergeCell ref="C155:G155"/>
    <mergeCell ref="B211:B212"/>
    <mergeCell ref="B229:B230"/>
    <mergeCell ref="B226:G226"/>
    <mergeCell ref="B151:G151"/>
    <mergeCell ref="B152:G152"/>
    <mergeCell ref="B5:B6"/>
    <mergeCell ref="B115:B116"/>
    <mergeCell ref="B127:B128"/>
    <mergeCell ref="B88:B89"/>
    <mergeCell ref="C5:G5"/>
    <mergeCell ref="C74:G74"/>
    <mergeCell ref="C88:G88"/>
    <mergeCell ref="C100:G100"/>
    <mergeCell ref="C115:G115"/>
    <mergeCell ref="B32:B33"/>
    <mergeCell ref="C32:G32"/>
    <mergeCell ref="B53:B54"/>
    <mergeCell ref="C53:G53"/>
    <mergeCell ref="B74:B75"/>
    <mergeCell ref="B124:G124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4" max="7" man="1"/>
    <brk id="152" max="7" man="1"/>
    <brk id="227" max="7" man="1"/>
  </rowBreaks>
  <colBreaks count="1" manualBreakCount="1">
    <brk id="8" max="1048575" man="1"/>
  </colBreaks>
  <ignoredErrors>
    <ignoredError sqref="A1:I2 A275:I1048576 H21:I26 H48:I48 A70:I71 H65:I68 A85:I85 B78:B83 A98:I101 B90:B96 H90:I96 A111:I112 B102:B108 H102:I108 B117:B123 H117:I123 A138:I138 B129:B136 A152 A172 C172:I172 A126:I128 A124:A125 C125:I125 A4:I5 A3 C3:I3 A29:I29 A27:A28 C28:I28 A31:I33 A30 C30:I30 A52:I54 A51 C51:I51 A87:I89 A86 C86:I86 A114:I116 A113 C113:I113 A173:I173 A84 H84:I84 H9:I13 H36:I40 H57:I61 A6:B6 H6:I6 H27:I27 H49:I49 A69 H69:I69 A97 H97:I97 A109 H109:I109 H124:I124 A137 H129:I137 H7:I7 N7:XFD7 N21:XFD26 N9:XFD13 N48:XFD48 N36:XFD40 N65:XFD68 N57:XFD61 H78:I83 N78:XFD83 N90:XFD96 N102:XFD108 N117:XFD123 N34:XFD34 H34:I34 N55:XFD55 H55:I55 N76:XFD76 H76:I76 B76 A73:I75 A72 C72:I72 A49 N44:XFD46 H44:I46 H152:I152 N1:XFD2 N275:XFD1048576 N70:XFD71 N85:XFD85 N98:XFD101 N111:XFD112 N138:XFD138 N172:XFD172 N126:XFD128 N125:XFD125 N4:XFD5 N3:XFD3 N29:XFD29 N28:XFD28 N31:XFD33 N30:XFD30 N52:XFD54 N51:XFD51 N87:XFD89 N86:XFD86 N114:XFD116 N113:XFD113 N173:XFD173 N84:XFD84 N6:XFD6 N27:XFD27 N49:XFD49 N69:XFD69 N97:XFD97 N109:XFD109 N124:XFD124 N129:XFD137 N73:XFD75 N72:XFD72 N152:XFD1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showGridLines="0" view="pageBreakPreview" zoomScaleNormal="100" zoomScaleSheetLayoutView="100" workbookViewId="0"/>
  </sheetViews>
  <sheetFormatPr defaultColWidth="9.140625" defaultRowHeight="11.25" outlineLevelRow="1"/>
  <cols>
    <col min="1" max="1" width="9.140625" style="2"/>
    <col min="2" max="2" width="34.7109375" style="2" bestFit="1" customWidth="1"/>
    <col min="3" max="7" width="11.5703125" style="2" customWidth="1"/>
    <col min="8" max="8" width="2" style="2" customWidth="1"/>
    <col min="9" max="9" width="9.140625" style="2"/>
    <col min="10" max="13" width="0" style="510" hidden="1" customWidth="1"/>
    <col min="14" max="16384" width="9.140625" style="2"/>
  </cols>
  <sheetData>
    <row r="1" spans="1:16">
      <c r="A1" s="251" t="s">
        <v>13</v>
      </c>
    </row>
    <row r="3" spans="1:16" ht="12.6" customHeight="1">
      <c r="A3" s="247">
        <v>5</v>
      </c>
      <c r="B3" s="1" t="s">
        <v>57</v>
      </c>
      <c r="C3" s="1"/>
      <c r="D3" s="1"/>
      <c r="E3" s="1"/>
      <c r="F3" s="1"/>
      <c r="G3" s="1"/>
    </row>
    <row r="4" spans="1:16" ht="12.6" customHeight="1">
      <c r="B4" s="1"/>
      <c r="C4" s="1"/>
      <c r="D4" s="1"/>
      <c r="E4" s="1"/>
      <c r="F4" s="1"/>
      <c r="G4" s="1"/>
    </row>
    <row r="5" spans="1:16" ht="12.6" customHeight="1">
      <c r="A5" s="26">
        <v>5.0999999999999996</v>
      </c>
      <c r="B5" s="1" t="s">
        <v>105</v>
      </c>
      <c r="C5" s="1"/>
      <c r="D5" s="1"/>
      <c r="E5" s="1"/>
      <c r="F5" s="1"/>
      <c r="G5" s="1"/>
    </row>
    <row r="6" spans="1:16" ht="12.6" customHeight="1">
      <c r="B6" s="1"/>
      <c r="C6" s="1"/>
      <c r="D6" s="1"/>
      <c r="E6" s="1"/>
      <c r="F6" s="1"/>
      <c r="G6" s="1"/>
    </row>
    <row r="7" spans="1:16" ht="12.6" customHeight="1">
      <c r="A7" s="26" t="s">
        <v>73</v>
      </c>
      <c r="B7" s="1" t="s">
        <v>2</v>
      </c>
      <c r="C7" s="1"/>
      <c r="D7" s="1"/>
      <c r="E7" s="1"/>
      <c r="F7" s="1"/>
      <c r="G7" s="1"/>
      <c r="J7" s="511"/>
    </row>
    <row r="8" spans="1:16" ht="12.6" customHeight="1">
      <c r="A8" s="27"/>
      <c r="G8" s="3" t="str">
        <f>'Trends file-4'!G4</f>
        <v>Amount in Rs Mn, except ratios</v>
      </c>
      <c r="H8" s="3"/>
      <c r="N8" s="3"/>
    </row>
    <row r="9" spans="1:16" s="198" customFormat="1" ht="12.6" customHeight="1">
      <c r="A9" s="199"/>
      <c r="B9" s="625" t="s">
        <v>0</v>
      </c>
      <c r="C9" s="623" t="s">
        <v>1</v>
      </c>
      <c r="D9" s="624"/>
      <c r="E9" s="624"/>
      <c r="F9" s="624"/>
      <c r="G9" s="624"/>
      <c r="H9" s="313"/>
      <c r="J9" s="622"/>
      <c r="K9" s="622"/>
      <c r="L9" s="622"/>
      <c r="M9" s="622"/>
      <c r="N9" s="622"/>
    </row>
    <row r="10" spans="1:16" s="198" customFormat="1" ht="24.95" customHeight="1">
      <c r="A10" s="199"/>
      <c r="B10" s="625"/>
      <c r="C10" s="194">
        <f>'Trends file-1'!C8</f>
        <v>45016</v>
      </c>
      <c r="D10" s="194">
        <f>'Trends file-1'!D8</f>
        <v>44926</v>
      </c>
      <c r="E10" s="194">
        <f>'Trends file-1'!E8</f>
        <v>44834</v>
      </c>
      <c r="F10" s="194">
        <f>'Trends file-1'!F8</f>
        <v>44742</v>
      </c>
      <c r="G10" s="194">
        <f>'Trends file-1'!G8</f>
        <v>44651</v>
      </c>
      <c r="H10" s="313"/>
      <c r="I10" s="313"/>
      <c r="J10" s="512"/>
      <c r="K10" s="513"/>
      <c r="L10" s="513"/>
      <c r="M10" s="513"/>
      <c r="N10" s="8"/>
      <c r="O10" s="8"/>
    </row>
    <row r="11" spans="1:16" ht="12.6" customHeight="1">
      <c r="A11" s="257"/>
      <c r="B11" s="2" t="s">
        <v>5</v>
      </c>
      <c r="C11" s="169">
        <v>13127.275844676</v>
      </c>
      <c r="D11" s="195">
        <v>13516.132495481013</v>
      </c>
      <c r="E11" s="169">
        <v>13716.075807549996</v>
      </c>
      <c r="F11" s="195">
        <v>12635.488587614998</v>
      </c>
      <c r="G11" s="169">
        <v>11657.385531330016</v>
      </c>
      <c r="H11" s="5"/>
      <c r="I11" s="5"/>
      <c r="J11" s="513"/>
      <c r="K11" s="513"/>
      <c r="L11" s="513"/>
      <c r="M11" s="513"/>
      <c r="N11" s="5"/>
      <c r="O11" s="5"/>
      <c r="P11" s="546"/>
    </row>
    <row r="12" spans="1:16" ht="24.95" customHeight="1">
      <c r="A12" s="258"/>
      <c r="B12" s="6" t="s">
        <v>6</v>
      </c>
      <c r="C12" s="170">
        <v>23049.036992154019</v>
      </c>
      <c r="D12" s="239">
        <v>22996.634517780993</v>
      </c>
      <c r="E12" s="170">
        <v>24797.038049776005</v>
      </c>
      <c r="F12" s="239">
        <v>26872.589187692</v>
      </c>
      <c r="G12" s="170">
        <v>25567.951663144991</v>
      </c>
      <c r="H12" s="5"/>
      <c r="I12" s="5"/>
      <c r="J12" s="513"/>
      <c r="K12" s="513"/>
      <c r="L12" s="513"/>
      <c r="M12" s="513"/>
      <c r="N12" s="5"/>
      <c r="O12" s="5"/>
      <c r="P12" s="546"/>
    </row>
    <row r="13" spans="1:16" ht="12.6" customHeight="1">
      <c r="A13" s="257"/>
      <c r="B13" s="2" t="s">
        <v>7</v>
      </c>
      <c r="C13" s="171">
        <v>52208.83178526711</v>
      </c>
      <c r="D13" s="196">
        <v>51205.768887335034</v>
      </c>
      <c r="E13" s="171">
        <v>50829.022690800011</v>
      </c>
      <c r="F13" s="196">
        <v>49168.475150659004</v>
      </c>
      <c r="G13" s="171">
        <v>49466.845806869991</v>
      </c>
      <c r="H13" s="5"/>
      <c r="I13" s="5"/>
      <c r="J13" s="513"/>
      <c r="K13" s="513"/>
      <c r="L13" s="513"/>
      <c r="M13" s="513"/>
      <c r="N13" s="5"/>
      <c r="O13" s="5"/>
      <c r="P13" s="546"/>
    </row>
    <row r="14" spans="1:16" ht="12.6" customHeight="1">
      <c r="A14" s="257"/>
      <c r="B14" s="2" t="s">
        <v>62</v>
      </c>
      <c r="C14" s="171">
        <v>3206.5415213140009</v>
      </c>
      <c r="D14" s="196">
        <v>2676.0562405559999</v>
      </c>
      <c r="E14" s="171">
        <v>2291.0478795900003</v>
      </c>
      <c r="F14" s="196">
        <v>1953.0782221730001</v>
      </c>
      <c r="G14" s="171">
        <v>2155.2138242449992</v>
      </c>
      <c r="H14" s="5"/>
      <c r="I14" s="5"/>
      <c r="J14" s="513"/>
      <c r="K14" s="513"/>
      <c r="L14" s="513"/>
      <c r="M14" s="513"/>
      <c r="N14" s="5"/>
      <c r="O14" s="5"/>
      <c r="P14" s="546"/>
    </row>
    <row r="15" spans="1:16" ht="12.6" customHeight="1">
      <c r="A15" s="257"/>
      <c r="B15" s="2" t="s">
        <v>8</v>
      </c>
      <c r="C15" s="171">
        <v>6283.3745530189999</v>
      </c>
      <c r="D15" s="196">
        <v>6227.8102238739966</v>
      </c>
      <c r="E15" s="171">
        <v>6357.2971926370001</v>
      </c>
      <c r="F15" s="196">
        <v>5975.0829239730001</v>
      </c>
      <c r="G15" s="171">
        <v>5824.4715122000052</v>
      </c>
      <c r="H15" s="5"/>
      <c r="I15" s="5"/>
      <c r="J15" s="513"/>
      <c r="K15" s="513"/>
      <c r="L15" s="513"/>
      <c r="M15" s="513"/>
      <c r="N15" s="5"/>
      <c r="O15" s="5"/>
      <c r="P15" s="546"/>
    </row>
    <row r="16" spans="1:16" ht="12.6" customHeight="1">
      <c r="A16" s="257"/>
      <c r="B16" s="2" t="s">
        <v>42</v>
      </c>
      <c r="C16" s="171">
        <v>21531.363286230011</v>
      </c>
      <c r="D16" s="196">
        <v>22582.550775844997</v>
      </c>
      <c r="E16" s="171">
        <v>20302.482224580002</v>
      </c>
      <c r="F16" s="196">
        <v>18510.330800790001</v>
      </c>
      <c r="G16" s="171">
        <v>17829.894505745004</v>
      </c>
      <c r="H16" s="5"/>
      <c r="I16" s="5"/>
      <c r="J16" s="513"/>
      <c r="K16" s="513"/>
      <c r="L16" s="513"/>
      <c r="M16" s="513"/>
      <c r="N16" s="5"/>
      <c r="O16" s="5"/>
      <c r="P16" s="546"/>
    </row>
    <row r="17" spans="1:16" s="1" customFormat="1" ht="12.6" customHeight="1">
      <c r="A17" s="257"/>
      <c r="B17" s="7" t="s">
        <v>2</v>
      </c>
      <c r="C17" s="172">
        <v>119406.42398266016</v>
      </c>
      <c r="D17" s="197">
        <v>119204.95314087204</v>
      </c>
      <c r="E17" s="172">
        <v>118292.96384493301</v>
      </c>
      <c r="F17" s="197">
        <v>115115.04487290201</v>
      </c>
      <c r="G17" s="172">
        <v>112501.76284353501</v>
      </c>
      <c r="H17" s="4"/>
      <c r="I17" s="5"/>
      <c r="J17" s="513"/>
      <c r="K17" s="513"/>
      <c r="L17" s="513"/>
      <c r="M17" s="513"/>
      <c r="N17" s="5"/>
      <c r="O17" s="5"/>
      <c r="P17" s="546"/>
    </row>
    <row r="18" spans="1:16" s="6" customFormat="1" ht="24" customHeight="1">
      <c r="A18" s="491"/>
      <c r="B18" s="621"/>
      <c r="C18" s="621"/>
      <c r="D18" s="621"/>
      <c r="E18" s="621"/>
      <c r="F18" s="621"/>
      <c r="G18" s="621"/>
      <c r="J18" s="514"/>
      <c r="K18" s="514"/>
      <c r="L18" s="514"/>
      <c r="M18" s="514"/>
    </row>
    <row r="19" spans="1:16">
      <c r="A19" s="26" t="s">
        <v>74</v>
      </c>
      <c r="B19" s="1" t="s">
        <v>137</v>
      </c>
      <c r="C19" s="1"/>
      <c r="D19" s="1"/>
      <c r="E19" s="1"/>
      <c r="F19" s="1"/>
      <c r="G19" s="1"/>
      <c r="K19" s="511"/>
    </row>
    <row r="20" spans="1:16">
      <c r="A20" s="27"/>
      <c r="G20" s="3" t="str">
        <f>G8</f>
        <v>Amount in Rs Mn, except ratios</v>
      </c>
      <c r="I20" s="3"/>
      <c r="O20" s="3"/>
    </row>
    <row r="21" spans="1:16" s="198" customFormat="1" ht="12.75" customHeight="1">
      <c r="A21" s="199"/>
      <c r="B21" s="625" t="s">
        <v>0</v>
      </c>
      <c r="C21" s="623" t="s">
        <v>1</v>
      </c>
      <c r="D21" s="624"/>
      <c r="E21" s="624"/>
      <c r="F21" s="624"/>
      <c r="G21" s="624"/>
      <c r="H21" s="314"/>
      <c r="I21" s="314"/>
      <c r="J21" s="512"/>
      <c r="K21" s="622"/>
      <c r="L21" s="622"/>
      <c r="M21" s="622"/>
      <c r="N21" s="622"/>
      <c r="O21" s="622"/>
    </row>
    <row r="22" spans="1:16" s="198" customFormat="1" ht="24.95" customHeight="1">
      <c r="A22" s="199"/>
      <c r="B22" s="625"/>
      <c r="C22" s="194">
        <f>'Trends file-4'!$C$6</f>
        <v>45016</v>
      </c>
      <c r="D22" s="194">
        <f>'Trends file-4'!$D$6</f>
        <v>44926</v>
      </c>
      <c r="E22" s="194">
        <f>'Trends file-4'!$E$6</f>
        <v>44834</v>
      </c>
      <c r="F22" s="194">
        <f>'Trends file-4'!$F$6</f>
        <v>44742</v>
      </c>
      <c r="G22" s="194">
        <f>'Trends file-4'!$G$6</f>
        <v>44651</v>
      </c>
      <c r="H22" s="313"/>
      <c r="I22" s="313"/>
      <c r="J22" s="512"/>
      <c r="K22" s="513"/>
      <c r="L22" s="513"/>
      <c r="M22" s="513"/>
      <c r="N22" s="8"/>
      <c r="O22" s="8"/>
    </row>
    <row r="23" spans="1:16">
      <c r="A23" s="257"/>
      <c r="B23" s="2" t="s">
        <v>95</v>
      </c>
      <c r="C23" s="169">
        <v>57754.914601957957</v>
      </c>
      <c r="D23" s="195">
        <v>56865.25444125598</v>
      </c>
      <c r="E23" s="169">
        <v>56316.064247616021</v>
      </c>
      <c r="F23" s="195">
        <v>55673.003731039003</v>
      </c>
      <c r="G23" s="169">
        <v>54339.999562979967</v>
      </c>
      <c r="H23" s="5"/>
      <c r="I23" s="5"/>
      <c r="J23" s="513"/>
      <c r="K23" s="513"/>
      <c r="L23" s="513"/>
      <c r="M23" s="513"/>
      <c r="N23" s="5"/>
      <c r="O23" s="5"/>
      <c r="P23" s="546"/>
    </row>
    <row r="24" spans="1:16">
      <c r="A24" s="257"/>
      <c r="B24" s="6" t="s">
        <v>96</v>
      </c>
      <c r="C24" s="171">
        <v>17898.460971</v>
      </c>
      <c r="D24" s="196">
        <v>18133.414003000002</v>
      </c>
      <c r="E24" s="171">
        <v>17278.491566000001</v>
      </c>
      <c r="F24" s="196">
        <v>17298.328477999999</v>
      </c>
      <c r="G24" s="171">
        <v>16919.016691000004</v>
      </c>
      <c r="H24" s="5"/>
      <c r="I24" s="5"/>
      <c r="J24" s="513"/>
      <c r="K24" s="513"/>
      <c r="L24" s="513"/>
      <c r="M24" s="513"/>
      <c r="N24" s="5"/>
      <c r="O24" s="5"/>
      <c r="P24" s="546"/>
    </row>
    <row r="25" spans="1:16" s="1" customFormat="1">
      <c r="A25" s="257"/>
      <c r="B25" s="7" t="s">
        <v>137</v>
      </c>
      <c r="C25" s="172">
        <v>75653.375572957957</v>
      </c>
      <c r="D25" s="197">
        <v>74998.668444255993</v>
      </c>
      <c r="E25" s="172">
        <v>73594.555813616025</v>
      </c>
      <c r="F25" s="197">
        <v>72971.332209038999</v>
      </c>
      <c r="G25" s="172">
        <v>71259.016253979979</v>
      </c>
      <c r="H25" s="4"/>
      <c r="I25" s="5"/>
      <c r="J25" s="513"/>
      <c r="K25" s="513"/>
      <c r="L25" s="513"/>
      <c r="M25" s="513"/>
      <c r="N25" s="5"/>
      <c r="O25" s="5"/>
      <c r="P25" s="546"/>
    </row>
    <row r="26" spans="1:16" ht="30.75" customHeight="1">
      <c r="A26" s="27"/>
      <c r="B26" s="620"/>
      <c r="C26" s="620"/>
      <c r="D26" s="620"/>
      <c r="E26" s="620"/>
      <c r="F26" s="620"/>
      <c r="G26" s="620"/>
    </row>
    <row r="27" spans="1:16">
      <c r="A27" s="26" t="s">
        <v>100</v>
      </c>
      <c r="B27" s="1" t="s">
        <v>14</v>
      </c>
      <c r="C27" s="1"/>
      <c r="D27" s="1"/>
      <c r="E27" s="1"/>
      <c r="F27" s="1"/>
      <c r="G27" s="1"/>
      <c r="K27" s="511"/>
    </row>
    <row r="28" spans="1:16">
      <c r="A28" s="27"/>
      <c r="G28" s="3" t="str">
        <f>G20</f>
        <v>Amount in Rs Mn, except ratios</v>
      </c>
      <c r="I28" s="3"/>
      <c r="O28" s="3"/>
    </row>
    <row r="29" spans="1:16" s="198" customFormat="1" ht="12.75" customHeight="1">
      <c r="A29" s="202"/>
      <c r="B29" s="625" t="s">
        <v>0</v>
      </c>
      <c r="C29" s="623" t="s">
        <v>1</v>
      </c>
      <c r="D29" s="624"/>
      <c r="E29" s="624"/>
      <c r="F29" s="624"/>
      <c r="G29" s="624"/>
      <c r="H29" s="314"/>
      <c r="I29" s="314"/>
      <c r="J29" s="512"/>
      <c r="K29" s="622"/>
      <c r="L29" s="622"/>
      <c r="M29" s="622"/>
      <c r="N29" s="622"/>
      <c r="O29" s="622"/>
    </row>
    <row r="30" spans="1:16" s="198" customFormat="1" ht="24.95" customHeight="1">
      <c r="A30" s="203"/>
      <c r="B30" s="625"/>
      <c r="C30" s="194">
        <f>'Trends file-4'!$C$6</f>
        <v>45016</v>
      </c>
      <c r="D30" s="194">
        <f>'Trends file-4'!$D$6</f>
        <v>44926</v>
      </c>
      <c r="E30" s="194">
        <f>'Trends file-4'!$E$6</f>
        <v>44834</v>
      </c>
      <c r="F30" s="194">
        <f>'Trends file-4'!$F$6</f>
        <v>44742</v>
      </c>
      <c r="G30" s="194">
        <f>'Trends file-4'!$G$6</f>
        <v>44651</v>
      </c>
      <c r="H30" s="313"/>
      <c r="I30" s="313"/>
      <c r="J30" s="512"/>
      <c r="K30" s="513"/>
      <c r="L30" s="513"/>
      <c r="M30" s="513"/>
      <c r="N30" s="8"/>
      <c r="O30" s="8"/>
    </row>
    <row r="31" spans="1:16">
      <c r="A31" s="257"/>
      <c r="B31" s="2" t="s">
        <v>10</v>
      </c>
      <c r="C31" s="169">
        <v>176.56606053099995</v>
      </c>
      <c r="D31" s="195">
        <v>-230.36031619300002</v>
      </c>
      <c r="E31" s="169">
        <v>1002.3488755180001</v>
      </c>
      <c r="F31" s="195">
        <v>1254.228013207</v>
      </c>
      <c r="G31" s="169">
        <v>1199.5001364449997</v>
      </c>
      <c r="H31" s="5"/>
      <c r="I31" s="5"/>
      <c r="J31" s="513"/>
      <c r="K31" s="513"/>
      <c r="L31" s="513"/>
      <c r="M31" s="513"/>
      <c r="N31" s="5"/>
      <c r="O31" s="5"/>
    </row>
    <row r="32" spans="1:16">
      <c r="A32" s="257"/>
      <c r="B32" s="6" t="s">
        <v>11</v>
      </c>
      <c r="C32" s="171">
        <v>7223.1207554969997</v>
      </c>
      <c r="D32" s="196">
        <v>4312.7719087340001</v>
      </c>
      <c r="E32" s="171">
        <v>3082.967324405</v>
      </c>
      <c r="F32" s="196">
        <v>623.02767159500002</v>
      </c>
      <c r="G32" s="171">
        <v>2657.3156528050004</v>
      </c>
      <c r="H32" s="5"/>
      <c r="I32" s="5"/>
      <c r="J32" s="513"/>
      <c r="K32" s="513"/>
      <c r="L32" s="513"/>
      <c r="M32" s="513"/>
      <c r="N32" s="5"/>
      <c r="O32" s="5"/>
    </row>
    <row r="33" spans="1:16" hidden="1">
      <c r="A33" s="257"/>
      <c r="B33" s="6"/>
      <c r="C33" s="171"/>
      <c r="D33" s="196"/>
      <c r="E33" s="171"/>
      <c r="F33" s="196"/>
      <c r="G33" s="171"/>
      <c r="H33" s="5"/>
      <c r="I33" s="5"/>
      <c r="J33" s="513"/>
      <c r="K33" s="513"/>
      <c r="L33" s="513"/>
      <c r="M33" s="513"/>
      <c r="N33" s="5"/>
      <c r="O33" s="5"/>
    </row>
    <row r="34" spans="1:16" s="1" customFormat="1">
      <c r="A34" s="257"/>
      <c r="B34" s="7" t="s">
        <v>31</v>
      </c>
      <c r="C34" s="172">
        <v>7399.6868160279992</v>
      </c>
      <c r="D34" s="197">
        <v>4082.4115925410001</v>
      </c>
      <c r="E34" s="172">
        <v>4085.3161999230001</v>
      </c>
      <c r="F34" s="197">
        <v>1877.2556848019999</v>
      </c>
      <c r="G34" s="172">
        <v>3856.8157892500003</v>
      </c>
      <c r="H34" s="4"/>
      <c r="I34" s="5"/>
      <c r="J34" s="513"/>
      <c r="K34" s="513"/>
      <c r="L34" s="513"/>
      <c r="M34" s="513"/>
      <c r="N34" s="4"/>
      <c r="O34" s="4"/>
    </row>
    <row r="35" spans="1:16" ht="24" customHeight="1">
      <c r="A35" s="27"/>
      <c r="B35" s="620"/>
      <c r="C35" s="620"/>
      <c r="D35" s="620"/>
      <c r="E35" s="620"/>
      <c r="F35" s="620"/>
      <c r="G35" s="620"/>
    </row>
    <row r="36" spans="1:16">
      <c r="A36" s="27"/>
      <c r="B36" s="18"/>
      <c r="C36" s="18"/>
      <c r="D36" s="18"/>
      <c r="E36" s="18"/>
      <c r="F36" s="18"/>
      <c r="G36" s="18"/>
    </row>
    <row r="37" spans="1:16" s="32" customFormat="1">
      <c r="A37" s="34"/>
      <c r="B37" s="37"/>
      <c r="C37" s="37"/>
      <c r="D37" s="37"/>
      <c r="E37" s="37"/>
      <c r="F37" s="37"/>
      <c r="G37" s="37"/>
      <c r="J37" s="515"/>
      <c r="K37" s="515"/>
      <c r="L37" s="515"/>
      <c r="M37" s="515"/>
    </row>
    <row r="38" spans="1:16" s="32" customFormat="1">
      <c r="A38" s="34"/>
      <c r="B38" s="37"/>
      <c r="C38" s="37"/>
      <c r="D38" s="37"/>
      <c r="E38" s="37"/>
      <c r="F38" s="37"/>
      <c r="G38" s="111"/>
      <c r="J38" s="515"/>
      <c r="K38" s="515"/>
      <c r="L38" s="515"/>
      <c r="M38" s="515"/>
    </row>
    <row r="39" spans="1:16" ht="12.6" customHeight="1">
      <c r="A39" s="26">
        <v>5.2</v>
      </c>
      <c r="B39" s="1" t="s">
        <v>239</v>
      </c>
      <c r="C39" s="1"/>
      <c r="D39" s="1"/>
      <c r="E39" s="1"/>
      <c r="F39" s="1"/>
      <c r="G39" s="1"/>
    </row>
    <row r="40" spans="1:16" ht="12.6" customHeight="1">
      <c r="B40" s="1"/>
      <c r="C40" s="1"/>
      <c r="D40" s="1"/>
      <c r="E40" s="1"/>
      <c r="F40" s="1"/>
      <c r="G40" s="1"/>
    </row>
    <row r="41" spans="1:16" ht="12.6" customHeight="1">
      <c r="A41" s="26" t="s">
        <v>237</v>
      </c>
      <c r="B41" s="1" t="s">
        <v>2</v>
      </c>
      <c r="C41" s="1"/>
      <c r="D41" s="1"/>
      <c r="E41" s="1"/>
      <c r="F41" s="1"/>
      <c r="G41" s="1"/>
      <c r="J41" s="511"/>
    </row>
    <row r="42" spans="1:16" ht="12.6" customHeight="1">
      <c r="A42" s="27"/>
      <c r="G42" s="3" t="str">
        <f>G28</f>
        <v>Amount in Rs Mn, except ratios</v>
      </c>
      <c r="H42" s="3"/>
      <c r="N42" s="3"/>
    </row>
    <row r="43" spans="1:16" s="198" customFormat="1" ht="12.6" customHeight="1">
      <c r="A43" s="199"/>
      <c r="B43" s="625" t="s">
        <v>0</v>
      </c>
      <c r="C43" s="623" t="s">
        <v>1</v>
      </c>
      <c r="D43" s="624"/>
      <c r="E43" s="624"/>
      <c r="F43" s="624"/>
      <c r="G43" s="624"/>
      <c r="H43" s="358"/>
      <c r="J43" s="622"/>
      <c r="K43" s="622"/>
      <c r="L43" s="622"/>
      <c r="M43" s="622"/>
      <c r="N43" s="622"/>
    </row>
    <row r="44" spans="1:16" s="198" customFormat="1" ht="24.95" customHeight="1">
      <c r="A44" s="199"/>
      <c r="B44" s="625"/>
      <c r="C44" s="194">
        <f>'Trends file-4'!$C$6</f>
        <v>45016</v>
      </c>
      <c r="D44" s="194">
        <f>'Trends file-4'!$D$6</f>
        <v>44926</v>
      </c>
      <c r="E44" s="194">
        <f>'Trends file-4'!$E$6</f>
        <v>44834</v>
      </c>
      <c r="F44" s="194">
        <f>'Trends file-4'!$F$6</f>
        <v>44742</v>
      </c>
      <c r="G44" s="194">
        <f>'Trends file-4'!$G$6</f>
        <v>44651</v>
      </c>
      <c r="H44" s="358"/>
      <c r="I44" s="358"/>
      <c r="J44" s="512"/>
      <c r="K44" s="513"/>
      <c r="L44" s="513"/>
      <c r="M44" s="513"/>
      <c r="N44" s="358"/>
      <c r="O44" s="358"/>
    </row>
    <row r="45" spans="1:16" ht="12.6" customHeight="1">
      <c r="A45" s="257"/>
      <c r="B45" s="2" t="s">
        <v>5</v>
      </c>
      <c r="C45" s="169">
        <v>117.95248252699997</v>
      </c>
      <c r="D45" s="195">
        <v>110.847051953</v>
      </c>
      <c r="E45" s="169">
        <v>107.80809060600001</v>
      </c>
      <c r="F45" s="195">
        <v>102.45586651299999</v>
      </c>
      <c r="G45" s="169">
        <v>161.53170149300007</v>
      </c>
      <c r="H45" s="5"/>
      <c r="I45" s="5"/>
      <c r="J45" s="513"/>
      <c r="K45" s="513"/>
      <c r="L45" s="513"/>
      <c r="M45" s="513"/>
      <c r="N45" s="5"/>
      <c r="O45" s="5"/>
      <c r="P45" s="546"/>
    </row>
    <row r="46" spans="1:16" ht="24.95" customHeight="1">
      <c r="A46" s="258"/>
      <c r="B46" s="6" t="s">
        <v>6</v>
      </c>
      <c r="C46" s="170">
        <v>101.43028713000001</v>
      </c>
      <c r="D46" s="239">
        <v>103.17100637200002</v>
      </c>
      <c r="E46" s="170">
        <v>98.596610255999991</v>
      </c>
      <c r="F46" s="239">
        <v>108.500556472</v>
      </c>
      <c r="G46" s="170">
        <v>168.51904433300004</v>
      </c>
      <c r="H46" s="5"/>
      <c r="I46" s="5"/>
      <c r="J46" s="513"/>
      <c r="K46" s="513"/>
      <c r="L46" s="513"/>
      <c r="M46" s="513"/>
      <c r="N46" s="5"/>
      <c r="O46" s="5"/>
      <c r="P46" s="546"/>
    </row>
    <row r="47" spans="1:16" ht="12.6" customHeight="1">
      <c r="A47" s="257"/>
      <c r="B47" s="2" t="s">
        <v>7</v>
      </c>
      <c r="C47" s="171">
        <v>446.55695563799992</v>
      </c>
      <c r="D47" s="196">
        <v>435.53765035599992</v>
      </c>
      <c r="E47" s="171">
        <v>385.40626463899997</v>
      </c>
      <c r="F47" s="196">
        <v>341.04475386500002</v>
      </c>
      <c r="G47" s="171">
        <v>480.38044280699989</v>
      </c>
      <c r="H47" s="5"/>
      <c r="I47" s="5"/>
      <c r="J47" s="513"/>
      <c r="K47" s="513"/>
      <c r="L47" s="513"/>
      <c r="M47" s="513"/>
      <c r="N47" s="5"/>
      <c r="O47" s="5"/>
      <c r="P47" s="546"/>
    </row>
    <row r="48" spans="1:16" ht="12.6" customHeight="1">
      <c r="A48" s="257"/>
      <c r="B48" s="2" t="s">
        <v>62</v>
      </c>
      <c r="C48" s="171">
        <v>1.644783299999994E-2</v>
      </c>
      <c r="D48" s="196">
        <v>3.2411681999999969E-2</v>
      </c>
      <c r="E48" s="171">
        <v>0.29141296900000002</v>
      </c>
      <c r="F48" s="196">
        <v>7.7708311000000002E-2</v>
      </c>
      <c r="G48" s="171">
        <v>0.20521351100000007</v>
      </c>
      <c r="H48" s="5"/>
      <c r="I48" s="5"/>
      <c r="J48" s="513"/>
      <c r="K48" s="513"/>
      <c r="L48" s="513"/>
      <c r="M48" s="513"/>
      <c r="N48" s="5"/>
      <c r="O48" s="5"/>
      <c r="P48" s="546"/>
    </row>
    <row r="49" spans="1:16" ht="12.6" customHeight="1">
      <c r="A49" s="257"/>
      <c r="B49" s="2" t="s">
        <v>8</v>
      </c>
      <c r="C49" s="171">
        <v>83.369309299000022</v>
      </c>
      <c r="D49" s="196">
        <v>68.101450479999997</v>
      </c>
      <c r="E49" s="171">
        <v>76.711918691000008</v>
      </c>
      <c r="F49" s="196">
        <v>80.442336940000004</v>
      </c>
      <c r="G49" s="171">
        <v>101.56028803700003</v>
      </c>
      <c r="H49" s="5"/>
      <c r="I49" s="5"/>
      <c r="J49" s="513"/>
      <c r="K49" s="513"/>
      <c r="L49" s="513"/>
      <c r="M49" s="513"/>
      <c r="N49" s="5"/>
      <c r="O49" s="5"/>
      <c r="P49" s="546"/>
    </row>
    <row r="50" spans="1:16" ht="12.6" customHeight="1">
      <c r="A50" s="257"/>
      <c r="B50" s="2" t="s">
        <v>42</v>
      </c>
      <c r="C50" s="171">
        <v>194.69922903200009</v>
      </c>
      <c r="D50" s="196">
        <v>189.95452498800003</v>
      </c>
      <c r="E50" s="171">
        <v>166.81149286899998</v>
      </c>
      <c r="F50" s="196">
        <v>143.15536153299999</v>
      </c>
      <c r="G50" s="171">
        <v>247.79717763199977</v>
      </c>
      <c r="H50" s="5"/>
      <c r="I50" s="5"/>
      <c r="J50" s="513"/>
      <c r="K50" s="513"/>
      <c r="L50" s="513"/>
      <c r="M50" s="513"/>
      <c r="N50" s="5"/>
      <c r="O50" s="5"/>
      <c r="P50" s="546"/>
    </row>
    <row r="51" spans="1:16" s="1" customFormat="1" ht="12.6" customHeight="1">
      <c r="A51" s="257"/>
      <c r="B51" s="7" t="s">
        <v>2</v>
      </c>
      <c r="C51" s="172">
        <v>944.02471145900006</v>
      </c>
      <c r="D51" s="197">
        <v>907.64409583099996</v>
      </c>
      <c r="E51" s="172">
        <v>835.62579002999996</v>
      </c>
      <c r="F51" s="197">
        <v>775.67658363400005</v>
      </c>
      <c r="G51" s="172">
        <v>1159.993867813</v>
      </c>
      <c r="H51" s="4"/>
      <c r="I51" s="5"/>
      <c r="J51" s="513"/>
      <c r="K51" s="513"/>
      <c r="L51" s="513"/>
      <c r="M51" s="513"/>
      <c r="N51" s="5"/>
      <c r="O51" s="5"/>
      <c r="P51" s="546"/>
    </row>
    <row r="52" spans="1:16" ht="30" customHeight="1">
      <c r="A52" s="257"/>
      <c r="B52" s="612"/>
      <c r="C52" s="612"/>
      <c r="D52" s="612"/>
      <c r="E52" s="612"/>
      <c r="F52" s="612"/>
      <c r="G52" s="612"/>
    </row>
    <row r="53" spans="1:16">
      <c r="A53" s="26" t="s">
        <v>238</v>
      </c>
      <c r="B53" s="1" t="s">
        <v>137</v>
      </c>
      <c r="C53" s="1"/>
      <c r="D53" s="1"/>
      <c r="E53" s="1"/>
      <c r="F53" s="1"/>
      <c r="G53" s="1"/>
      <c r="K53" s="511"/>
    </row>
    <row r="54" spans="1:16">
      <c r="A54" s="27"/>
      <c r="G54" s="3" t="str">
        <f>G42</f>
        <v>Amount in Rs Mn, except ratios</v>
      </c>
      <c r="I54" s="3"/>
      <c r="O54" s="3"/>
    </row>
    <row r="55" spans="1:16" s="198" customFormat="1" ht="12.75" customHeight="1">
      <c r="A55" s="199"/>
      <c r="B55" s="625" t="s">
        <v>0</v>
      </c>
      <c r="C55" s="623" t="s">
        <v>1</v>
      </c>
      <c r="D55" s="624"/>
      <c r="E55" s="624"/>
      <c r="F55" s="624"/>
      <c r="G55" s="624"/>
      <c r="H55" s="314"/>
      <c r="I55" s="314"/>
      <c r="J55" s="512"/>
      <c r="K55" s="622"/>
      <c r="L55" s="622"/>
      <c r="M55" s="622"/>
      <c r="N55" s="622"/>
      <c r="O55" s="622"/>
    </row>
    <row r="56" spans="1:16" s="198" customFormat="1" ht="24.95" customHeight="1">
      <c r="A56" s="199"/>
      <c r="B56" s="625"/>
      <c r="C56" s="194">
        <f>'Trends file-4'!$C$6</f>
        <v>45016</v>
      </c>
      <c r="D56" s="194">
        <f>'Trends file-4'!$D$6</f>
        <v>44926</v>
      </c>
      <c r="E56" s="194">
        <f>'Trends file-4'!$E$6</f>
        <v>44834</v>
      </c>
      <c r="F56" s="194">
        <f>'Trends file-4'!$F$6</f>
        <v>44742</v>
      </c>
      <c r="G56" s="194">
        <f>'Trends file-4'!$G$6</f>
        <v>44651</v>
      </c>
      <c r="H56" s="358"/>
      <c r="I56" s="358"/>
      <c r="J56" s="512"/>
      <c r="K56" s="513"/>
      <c r="L56" s="513"/>
      <c r="M56" s="513"/>
      <c r="N56" s="358"/>
      <c r="O56" s="358"/>
    </row>
    <row r="57" spans="1:16">
      <c r="A57" s="257"/>
      <c r="B57" s="2" t="s">
        <v>95</v>
      </c>
      <c r="C57" s="169">
        <v>321.33578738700004</v>
      </c>
      <c r="D57" s="195">
        <v>289.01180127700007</v>
      </c>
      <c r="E57" s="169">
        <v>285.30883483100001</v>
      </c>
      <c r="F57" s="195">
        <v>265.72623017199999</v>
      </c>
      <c r="G57" s="169">
        <v>429.62260721699988</v>
      </c>
      <c r="H57" s="5"/>
      <c r="I57" s="5"/>
      <c r="J57" s="513"/>
      <c r="K57" s="513"/>
      <c r="L57" s="513"/>
      <c r="M57" s="513"/>
      <c r="N57" s="5"/>
      <c r="O57" s="5"/>
    </row>
    <row r="58" spans="1:16">
      <c r="A58" s="257"/>
      <c r="B58" s="6" t="s">
        <v>96</v>
      </c>
      <c r="C58" s="171">
        <v>25.445758333999997</v>
      </c>
      <c r="D58" s="196">
        <v>26.694737257000007</v>
      </c>
      <c r="E58" s="171">
        <v>26.120009641999999</v>
      </c>
      <c r="F58" s="196">
        <v>24.345910633999999</v>
      </c>
      <c r="G58" s="171">
        <v>37.779827874999995</v>
      </c>
      <c r="H58" s="5"/>
      <c r="I58" s="5"/>
      <c r="J58" s="513"/>
      <c r="K58" s="513"/>
      <c r="L58" s="513"/>
      <c r="M58" s="513"/>
      <c r="N58" s="5"/>
      <c r="O58" s="5"/>
    </row>
    <row r="59" spans="1:16" s="1" customFormat="1">
      <c r="A59" s="257"/>
      <c r="B59" s="7" t="s">
        <v>137</v>
      </c>
      <c r="C59" s="172">
        <v>346.78154572100004</v>
      </c>
      <c r="D59" s="197">
        <v>315.70653853400006</v>
      </c>
      <c r="E59" s="172">
        <v>311.42884447300003</v>
      </c>
      <c r="F59" s="197">
        <v>290.07214080599999</v>
      </c>
      <c r="G59" s="172">
        <v>467.40243509199991</v>
      </c>
      <c r="H59" s="4"/>
      <c r="I59" s="5"/>
      <c r="J59" s="513"/>
      <c r="K59" s="513"/>
      <c r="L59" s="513"/>
      <c r="M59" s="513"/>
      <c r="N59" s="4"/>
      <c r="O59" s="4"/>
    </row>
    <row r="60" spans="1:16" ht="30" customHeight="1">
      <c r="A60" s="27"/>
      <c r="B60" s="612"/>
      <c r="C60" s="612"/>
      <c r="D60" s="612"/>
      <c r="E60" s="612"/>
      <c r="F60" s="612"/>
      <c r="G60" s="612"/>
      <c r="H60" s="633"/>
      <c r="I60" s="633"/>
    </row>
    <row r="61" spans="1:16" s="32" customFormat="1">
      <c r="A61" s="41">
        <v>5.3</v>
      </c>
      <c r="B61" s="22" t="s">
        <v>111</v>
      </c>
      <c r="C61" s="22"/>
      <c r="D61" s="22"/>
      <c r="E61" s="22"/>
      <c r="F61" s="22"/>
      <c r="G61" s="22"/>
      <c r="J61" s="515"/>
      <c r="K61" s="515"/>
      <c r="L61" s="515"/>
      <c r="M61" s="515"/>
    </row>
    <row r="62" spans="1:16" s="32" customFormat="1">
      <c r="B62" s="22"/>
      <c r="C62" s="22"/>
      <c r="D62" s="22"/>
      <c r="E62" s="22"/>
      <c r="F62" s="22"/>
      <c r="G62" s="22"/>
      <c r="J62" s="515"/>
      <c r="K62" s="515"/>
      <c r="L62" s="515"/>
      <c r="M62" s="515"/>
    </row>
    <row r="63" spans="1:16" s="32" customFormat="1">
      <c r="A63" s="41" t="s">
        <v>106</v>
      </c>
      <c r="B63" s="22" t="s">
        <v>273</v>
      </c>
      <c r="C63" s="22"/>
      <c r="D63" s="22"/>
      <c r="E63" s="22"/>
      <c r="F63" s="22"/>
      <c r="G63" s="22"/>
      <c r="J63" s="515"/>
      <c r="K63" s="515"/>
      <c r="L63" s="515"/>
      <c r="M63" s="515"/>
    </row>
    <row r="64" spans="1:16" s="32" customFormat="1">
      <c r="A64" s="34"/>
      <c r="G64" s="112" t="s">
        <v>191</v>
      </c>
      <c r="J64" s="515"/>
      <c r="K64" s="515"/>
      <c r="L64" s="515"/>
      <c r="M64" s="515"/>
    </row>
    <row r="65" spans="1:16" s="198" customFormat="1" ht="12" customHeight="1">
      <c r="A65" s="199"/>
      <c r="B65" s="625" t="s">
        <v>0</v>
      </c>
      <c r="C65" s="623" t="s">
        <v>1</v>
      </c>
      <c r="D65" s="624"/>
      <c r="E65" s="624"/>
      <c r="F65" s="624"/>
      <c r="G65" s="624"/>
      <c r="J65" s="512"/>
      <c r="K65" s="512"/>
      <c r="L65" s="512"/>
      <c r="M65" s="512"/>
    </row>
    <row r="66" spans="1:16" s="198" customFormat="1" ht="12" customHeight="1">
      <c r="A66" s="199"/>
      <c r="B66" s="625"/>
      <c r="C66" s="194">
        <f>'Trends file-4'!$C$6</f>
        <v>45016</v>
      </c>
      <c r="D66" s="194">
        <f>'Trends file-4'!$D$6</f>
        <v>44926</v>
      </c>
      <c r="E66" s="194">
        <f>'Trends file-4'!$E$6</f>
        <v>44834</v>
      </c>
      <c r="F66" s="194">
        <f>'Trends file-4'!$F$6</f>
        <v>44742</v>
      </c>
      <c r="G66" s="194">
        <f>'Trends file-4'!$G$6</f>
        <v>44651</v>
      </c>
      <c r="J66" s="512"/>
      <c r="K66" s="512"/>
      <c r="L66" s="512"/>
      <c r="M66" s="512"/>
    </row>
    <row r="67" spans="1:16">
      <c r="A67" s="257"/>
      <c r="B67" s="2" t="s">
        <v>5</v>
      </c>
      <c r="C67" s="169">
        <v>110.39435193590694</v>
      </c>
      <c r="D67" s="195">
        <v>108.01103087511248</v>
      </c>
      <c r="E67" s="169">
        <v>103.97186496309853</v>
      </c>
      <c r="F67" s="195">
        <v>107.6037905740496</v>
      </c>
      <c r="G67" s="169">
        <v>103.62177943470107</v>
      </c>
      <c r="J67" s="513"/>
      <c r="K67" s="513"/>
      <c r="L67" s="513"/>
      <c r="M67" s="513"/>
      <c r="N67" s="5"/>
      <c r="O67" s="5"/>
      <c r="P67" s="546"/>
    </row>
    <row r="68" spans="1:16" ht="22.5">
      <c r="A68" s="258"/>
      <c r="B68" s="6" t="s">
        <v>6</v>
      </c>
      <c r="C68" s="170">
        <v>66.696558048436032</v>
      </c>
      <c r="D68" s="239">
        <v>68.64330809584159</v>
      </c>
      <c r="E68" s="170">
        <v>60.98845193635718</v>
      </c>
      <c r="F68" s="239">
        <v>56.980025333693909</v>
      </c>
      <c r="G68" s="170">
        <v>57.68626766024844</v>
      </c>
      <c r="J68" s="513"/>
      <c r="K68" s="513"/>
      <c r="L68" s="513"/>
      <c r="M68" s="513"/>
    </row>
    <row r="69" spans="1:16">
      <c r="A69" s="257"/>
      <c r="B69" s="2" t="s">
        <v>7</v>
      </c>
      <c r="C69" s="171">
        <v>289.91308432954941</v>
      </c>
      <c r="D69" s="196">
        <v>285.27866720085132</v>
      </c>
      <c r="E69" s="171">
        <v>269.16045892206694</v>
      </c>
      <c r="F69" s="196">
        <v>232.25271201912295</v>
      </c>
      <c r="G69" s="171">
        <v>209.98111913238327</v>
      </c>
      <c r="J69" s="513"/>
      <c r="K69" s="513"/>
      <c r="L69" s="513"/>
      <c r="M69" s="513"/>
    </row>
    <row r="70" spans="1:16">
      <c r="A70" s="257"/>
      <c r="B70" s="2" t="s">
        <v>62</v>
      </c>
      <c r="C70" s="171">
        <v>79.140341589400549</v>
      </c>
      <c r="D70" s="196">
        <v>69.324139748726026</v>
      </c>
      <c r="E70" s="171">
        <v>79.989099982482756</v>
      </c>
      <c r="F70" s="196">
        <v>72.32538524669468</v>
      </c>
      <c r="G70" s="171">
        <v>62.474293822687287</v>
      </c>
      <c r="J70" s="513"/>
      <c r="K70" s="513"/>
      <c r="L70" s="513"/>
      <c r="M70" s="513"/>
    </row>
    <row r="71" spans="1:16">
      <c r="A71" s="257"/>
      <c r="B71" s="2" t="s">
        <v>8</v>
      </c>
      <c r="C71" s="171">
        <v>85.602003263228085</v>
      </c>
      <c r="D71" s="196">
        <v>81.121621648973914</v>
      </c>
      <c r="E71" s="171">
        <v>76.866592921753977</v>
      </c>
      <c r="F71" s="196">
        <v>72.47304082662076</v>
      </c>
      <c r="G71" s="171">
        <v>80.386916766363854</v>
      </c>
      <c r="J71" s="513"/>
      <c r="K71" s="513"/>
      <c r="L71" s="513"/>
      <c r="M71" s="513"/>
    </row>
    <row r="72" spans="1:16">
      <c r="A72" s="257"/>
      <c r="B72" s="2" t="s">
        <v>42</v>
      </c>
      <c r="C72" s="171">
        <v>107.07105216277203</v>
      </c>
      <c r="D72" s="196">
        <v>115.98298651396485</v>
      </c>
      <c r="E72" s="171">
        <v>105.78645972319921</v>
      </c>
      <c r="F72" s="196">
        <v>110.6122272202025</v>
      </c>
      <c r="G72" s="171">
        <v>99.136619364604343</v>
      </c>
      <c r="J72" s="513"/>
      <c r="K72" s="513"/>
      <c r="L72" s="513"/>
      <c r="M72" s="513"/>
    </row>
    <row r="73" spans="1:16">
      <c r="A73" s="257"/>
      <c r="B73" s="7" t="s">
        <v>2</v>
      </c>
      <c r="C73" s="172">
        <v>738.81739132929306</v>
      </c>
      <c r="D73" s="197">
        <v>728.36175408347026</v>
      </c>
      <c r="E73" s="172">
        <v>696.76292844895863</v>
      </c>
      <c r="F73" s="197">
        <v>652.24718122038439</v>
      </c>
      <c r="G73" s="172">
        <v>613.28699618098824</v>
      </c>
      <c r="J73" s="513"/>
      <c r="K73" s="513"/>
      <c r="L73" s="513"/>
      <c r="M73" s="513"/>
    </row>
    <row r="74" spans="1:16" ht="21.75" hidden="1" customHeight="1">
      <c r="A74" s="27"/>
      <c r="B74" s="626"/>
      <c r="C74" s="626"/>
      <c r="D74" s="626"/>
      <c r="E74" s="626"/>
      <c r="F74" s="626"/>
      <c r="G74" s="626"/>
      <c r="H74" s="32"/>
    </row>
    <row r="75" spans="1:16" hidden="1">
      <c r="A75" s="27"/>
      <c r="B75" s="81"/>
      <c r="C75" s="81"/>
      <c r="D75" s="81"/>
      <c r="E75" s="81"/>
      <c r="F75" s="32"/>
      <c r="G75" s="461"/>
      <c r="H75" s="32"/>
    </row>
    <row r="76" spans="1:16" hidden="1">
      <c r="A76" s="27"/>
      <c r="B76" s="22"/>
      <c r="C76" s="81"/>
      <c r="D76" s="81"/>
      <c r="E76" s="81"/>
      <c r="F76" s="32"/>
      <c r="G76" s="32"/>
      <c r="H76" s="32"/>
    </row>
    <row r="77" spans="1:16" s="32" customFormat="1" hidden="1">
      <c r="A77" s="34"/>
      <c r="G77" s="112"/>
      <c r="J77" s="515"/>
      <c r="K77" s="515"/>
      <c r="L77" s="515"/>
      <c r="M77" s="515"/>
    </row>
    <row r="78" spans="1:16" s="198" customFormat="1" ht="12" hidden="1" customHeight="1">
      <c r="A78" s="199"/>
      <c r="B78" s="627"/>
      <c r="C78" s="628"/>
      <c r="D78" s="629"/>
      <c r="E78" s="629"/>
      <c r="F78" s="629"/>
      <c r="G78" s="629"/>
      <c r="H78" s="462"/>
      <c r="J78" s="512"/>
      <c r="K78" s="512"/>
      <c r="L78" s="512"/>
      <c r="M78" s="512"/>
    </row>
    <row r="79" spans="1:16" s="198" customFormat="1" ht="12" hidden="1" customHeight="1">
      <c r="A79" s="199"/>
      <c r="B79" s="627"/>
      <c r="C79" s="463"/>
      <c r="D79" s="463"/>
      <c r="E79" s="463"/>
      <c r="F79" s="463"/>
      <c r="G79" s="463"/>
      <c r="H79" s="462"/>
      <c r="J79" s="512"/>
      <c r="K79" s="512"/>
      <c r="L79" s="512"/>
      <c r="M79" s="512"/>
    </row>
    <row r="80" spans="1:16" hidden="1">
      <c r="A80" s="257"/>
      <c r="B80" s="32"/>
      <c r="C80" s="195"/>
      <c r="D80" s="195"/>
      <c r="E80" s="195"/>
      <c r="F80" s="195"/>
      <c r="G80" s="195"/>
      <c r="H80" s="32"/>
    </row>
    <row r="81" spans="1:13" hidden="1">
      <c r="A81" s="258"/>
      <c r="B81" s="464"/>
      <c r="C81" s="239"/>
      <c r="D81" s="239"/>
      <c r="E81" s="239"/>
      <c r="F81" s="239"/>
      <c r="G81" s="239"/>
      <c r="H81" s="32"/>
    </row>
    <row r="82" spans="1:13" hidden="1">
      <c r="A82" s="257"/>
      <c r="B82" s="32"/>
      <c r="C82" s="196"/>
      <c r="D82" s="196"/>
      <c r="E82" s="196"/>
      <c r="F82" s="196"/>
      <c r="G82" s="196"/>
      <c r="H82" s="32"/>
    </row>
    <row r="83" spans="1:13" hidden="1">
      <c r="A83" s="257"/>
      <c r="B83" s="32"/>
      <c r="C83" s="196"/>
      <c r="D83" s="196"/>
      <c r="E83" s="196"/>
      <c r="F83" s="196"/>
      <c r="G83" s="196"/>
      <c r="H83" s="32"/>
    </row>
    <row r="84" spans="1:13" hidden="1">
      <c r="A84" s="257"/>
      <c r="B84" s="32"/>
      <c r="C84" s="196"/>
      <c r="D84" s="196"/>
      <c r="E84" s="196"/>
      <c r="F84" s="196"/>
      <c r="G84" s="196"/>
      <c r="H84" s="32"/>
    </row>
    <row r="85" spans="1:13" hidden="1">
      <c r="A85" s="257"/>
      <c r="B85" s="32"/>
      <c r="C85" s="196"/>
      <c r="D85" s="196"/>
      <c r="E85" s="196"/>
      <c r="F85" s="196"/>
      <c r="G85" s="196"/>
      <c r="H85" s="32"/>
    </row>
    <row r="86" spans="1:13" hidden="1">
      <c r="A86" s="257"/>
      <c r="B86" s="465"/>
      <c r="C86" s="197"/>
      <c r="D86" s="197"/>
      <c r="E86" s="197"/>
      <c r="F86" s="197"/>
      <c r="G86" s="197"/>
      <c r="H86" s="32"/>
    </row>
    <row r="87" spans="1:13" ht="24" customHeight="1">
      <c r="A87" s="27"/>
      <c r="B87" s="618" t="s">
        <v>336</v>
      </c>
      <c r="C87" s="618"/>
      <c r="D87" s="618"/>
      <c r="E87" s="618"/>
      <c r="F87" s="618"/>
      <c r="G87" s="618"/>
    </row>
    <row r="88" spans="1:13" ht="21.75" customHeight="1">
      <c r="A88" s="27"/>
      <c r="B88" s="612"/>
      <c r="C88" s="612"/>
      <c r="D88" s="612"/>
      <c r="E88" s="612"/>
      <c r="F88" s="612"/>
      <c r="G88" s="612"/>
    </row>
    <row r="89" spans="1:13">
      <c r="A89" s="26" t="s">
        <v>107</v>
      </c>
      <c r="B89" s="1" t="s">
        <v>323</v>
      </c>
      <c r="C89" s="1"/>
      <c r="D89" s="1"/>
      <c r="E89" s="1"/>
      <c r="F89" s="1"/>
      <c r="G89" s="1"/>
    </row>
    <row r="90" spans="1:13">
      <c r="A90" s="27"/>
      <c r="G90" s="112" t="str">
        <f>G64</f>
        <v>Amount in US$ Mn</v>
      </c>
    </row>
    <row r="91" spans="1:13" s="198" customFormat="1" ht="12" customHeight="1">
      <c r="A91" s="199"/>
      <c r="B91" s="625" t="s">
        <v>0</v>
      </c>
      <c r="C91" s="623" t="s">
        <v>1</v>
      </c>
      <c r="D91" s="624"/>
      <c r="E91" s="624"/>
      <c r="F91" s="624"/>
      <c r="G91" s="624"/>
      <c r="J91" s="512"/>
      <c r="K91" s="512"/>
      <c r="L91" s="512"/>
      <c r="M91" s="512"/>
    </row>
    <row r="92" spans="1:13" s="198" customFormat="1" ht="12" customHeight="1">
      <c r="A92" s="199"/>
      <c r="B92" s="625"/>
      <c r="C92" s="194">
        <f>'Trends file-4'!$C$6</f>
        <v>45016</v>
      </c>
      <c r="D92" s="194">
        <f>'Trends file-4'!$D$6</f>
        <v>44926</v>
      </c>
      <c r="E92" s="194">
        <f>'Trends file-4'!$E$6</f>
        <v>44834</v>
      </c>
      <c r="F92" s="194">
        <f>'Trends file-4'!$F$6</f>
        <v>44742</v>
      </c>
      <c r="G92" s="194">
        <f>'Trends file-4'!$G$6</f>
        <v>44651</v>
      </c>
      <c r="J92" s="512"/>
      <c r="K92" s="512"/>
      <c r="L92" s="512"/>
      <c r="M92" s="512"/>
    </row>
    <row r="93" spans="1:13">
      <c r="A93" s="27"/>
      <c r="B93" s="2" t="s">
        <v>95</v>
      </c>
      <c r="C93" s="169">
        <v>204.05452692328782</v>
      </c>
      <c r="D93" s="195">
        <v>197.95610099445457</v>
      </c>
      <c r="E93" s="169">
        <v>179.69653359055769</v>
      </c>
      <c r="F93" s="195">
        <v>166.47175893278251</v>
      </c>
      <c r="G93" s="169">
        <v>157.91806070289113</v>
      </c>
      <c r="J93" s="513"/>
      <c r="K93" s="513"/>
      <c r="L93" s="513"/>
      <c r="M93" s="513"/>
    </row>
    <row r="94" spans="1:13">
      <c r="A94" s="27"/>
      <c r="B94" s="6" t="s">
        <v>96</v>
      </c>
      <c r="C94" s="171">
        <v>32.283002937929005</v>
      </c>
      <c r="D94" s="196">
        <v>28.974008898009426</v>
      </c>
      <c r="E94" s="171">
        <v>22.443890482126214</v>
      </c>
      <c r="F94" s="196">
        <v>24.165641048616827</v>
      </c>
      <c r="G94" s="171">
        <v>29.133132263659096</v>
      </c>
      <c r="J94" s="513"/>
      <c r="K94" s="513"/>
      <c r="L94" s="513"/>
      <c r="M94" s="513"/>
    </row>
    <row r="95" spans="1:13">
      <c r="A95" s="26"/>
      <c r="B95" s="7" t="s">
        <v>137</v>
      </c>
      <c r="C95" s="172">
        <v>236.33752986121684</v>
      </c>
      <c r="D95" s="197">
        <v>226.930109892464</v>
      </c>
      <c r="E95" s="172">
        <v>202.14042407268391</v>
      </c>
      <c r="F95" s="197">
        <v>190.63739998139934</v>
      </c>
      <c r="G95" s="172">
        <v>187.05119296655022</v>
      </c>
      <c r="J95" s="513"/>
      <c r="K95" s="513"/>
      <c r="L95" s="513"/>
      <c r="M95" s="513"/>
    </row>
    <row r="96" spans="1:13" ht="21.75" hidden="1" customHeight="1">
      <c r="A96" s="27"/>
      <c r="B96" s="619"/>
      <c r="C96" s="619"/>
      <c r="D96" s="619"/>
      <c r="E96" s="619"/>
      <c r="F96" s="619"/>
      <c r="G96" s="619"/>
    </row>
    <row r="97" spans="1:13" hidden="1">
      <c r="A97" s="27"/>
    </row>
    <row r="98" spans="1:13" hidden="1">
      <c r="A98" s="27"/>
      <c r="B98" s="1"/>
    </row>
    <row r="99" spans="1:13" hidden="1">
      <c r="A99" s="27"/>
      <c r="G99" s="112"/>
    </row>
    <row r="100" spans="1:13" s="198" customFormat="1" ht="12" hidden="1" customHeight="1">
      <c r="A100" s="199"/>
      <c r="B100" s="625"/>
      <c r="C100" s="623"/>
      <c r="D100" s="624"/>
      <c r="E100" s="624"/>
      <c r="F100" s="624"/>
      <c r="G100" s="624"/>
      <c r="J100" s="512"/>
      <c r="K100" s="512"/>
      <c r="L100" s="512"/>
      <c r="M100" s="512"/>
    </row>
    <row r="101" spans="1:13" s="198" customFormat="1" ht="12" hidden="1" customHeight="1">
      <c r="A101" s="199"/>
      <c r="B101" s="625"/>
      <c r="C101" s="194"/>
      <c r="D101" s="194"/>
      <c r="E101" s="194"/>
      <c r="F101" s="194"/>
      <c r="G101" s="194"/>
      <c r="J101" s="512"/>
      <c r="K101" s="512"/>
      <c r="L101" s="512"/>
      <c r="M101" s="512"/>
    </row>
    <row r="102" spans="1:13" hidden="1">
      <c r="A102" s="27"/>
      <c r="C102" s="169"/>
      <c r="D102" s="195"/>
      <c r="E102" s="169"/>
      <c r="F102" s="195"/>
      <c r="G102" s="169"/>
    </row>
    <row r="103" spans="1:13" hidden="1">
      <c r="A103" s="27"/>
      <c r="B103" s="6"/>
      <c r="C103" s="171"/>
      <c r="D103" s="196"/>
      <c r="E103" s="171"/>
      <c r="F103" s="196"/>
      <c r="G103" s="171"/>
    </row>
    <row r="104" spans="1:13" hidden="1">
      <c r="A104" s="26"/>
      <c r="B104" s="7"/>
      <c r="C104" s="172"/>
      <c r="D104" s="197"/>
      <c r="E104" s="172"/>
      <c r="F104" s="197"/>
      <c r="G104" s="172"/>
    </row>
    <row r="105" spans="1:13" ht="22.5" customHeight="1">
      <c r="A105" s="27"/>
      <c r="B105" s="618" t="s">
        <v>336</v>
      </c>
      <c r="C105" s="618"/>
      <c r="D105" s="618"/>
      <c r="E105" s="618"/>
      <c r="F105" s="618"/>
      <c r="G105" s="618"/>
    </row>
    <row r="106" spans="1:13" ht="24.75" customHeight="1">
      <c r="A106" s="27"/>
      <c r="B106" s="612"/>
      <c r="C106" s="612"/>
      <c r="D106" s="612"/>
      <c r="E106" s="612"/>
      <c r="F106" s="612"/>
      <c r="G106" s="612"/>
    </row>
    <row r="107" spans="1:13">
      <c r="A107" s="26" t="s">
        <v>127</v>
      </c>
      <c r="B107" s="22" t="s">
        <v>324</v>
      </c>
      <c r="C107" s="1"/>
      <c r="D107" s="1"/>
      <c r="E107" s="1"/>
      <c r="F107" s="1"/>
      <c r="G107" s="1"/>
    </row>
    <row r="108" spans="1:13">
      <c r="A108" s="27"/>
      <c r="G108" s="112" t="str">
        <f>G90</f>
        <v>Amount in US$ Mn</v>
      </c>
    </row>
    <row r="109" spans="1:13" s="198" customFormat="1" ht="12" customHeight="1">
      <c r="A109" s="199"/>
      <c r="B109" s="625" t="s">
        <v>0</v>
      </c>
      <c r="C109" s="623" t="s">
        <v>1</v>
      </c>
      <c r="D109" s="624"/>
      <c r="E109" s="624"/>
      <c r="F109" s="624"/>
      <c r="G109" s="624"/>
      <c r="J109" s="512"/>
      <c r="K109" s="512"/>
      <c r="L109" s="512"/>
      <c r="M109" s="512"/>
    </row>
    <row r="110" spans="1:13" s="198" customFormat="1" ht="12" customHeight="1">
      <c r="A110" s="199"/>
      <c r="B110" s="625"/>
      <c r="C110" s="194">
        <f>'Trends file-4'!$C$6</f>
        <v>45016</v>
      </c>
      <c r="D110" s="194">
        <f>'Trends file-4'!$D$6</f>
        <v>44926</v>
      </c>
      <c r="E110" s="194">
        <f>'Trends file-4'!$E$6</f>
        <v>44834</v>
      </c>
      <c r="F110" s="194">
        <f>'Trends file-4'!$F$6</f>
        <v>44742</v>
      </c>
      <c r="G110" s="194">
        <f>'Trends file-4'!$G$6</f>
        <v>44651</v>
      </c>
      <c r="J110" s="512"/>
      <c r="K110" s="512"/>
      <c r="L110" s="512"/>
      <c r="M110" s="512"/>
    </row>
    <row r="111" spans="1:13">
      <c r="A111" s="27"/>
      <c r="B111" s="2" t="s">
        <v>10</v>
      </c>
      <c r="C111" s="169">
        <v>90.797292223806608</v>
      </c>
      <c r="D111" s="195">
        <v>82.073245778873158</v>
      </c>
      <c r="E111" s="169">
        <v>87.018287587377998</v>
      </c>
      <c r="F111" s="195">
        <v>148.22279669510553</v>
      </c>
      <c r="G111" s="169">
        <v>85.302732964918889</v>
      </c>
      <c r="J111" s="534"/>
      <c r="K111" s="513"/>
      <c r="L111" s="513"/>
      <c r="M111" s="513"/>
    </row>
    <row r="112" spans="1:13" hidden="1" outlineLevel="1">
      <c r="A112" s="27"/>
      <c r="B112" s="78"/>
      <c r="C112" s="171"/>
      <c r="D112" s="196"/>
      <c r="E112" s="171"/>
      <c r="F112" s="196"/>
      <c r="G112" s="171"/>
      <c r="J112" s="513"/>
      <c r="K112" s="513"/>
      <c r="L112" s="513"/>
      <c r="M112" s="513"/>
    </row>
    <row r="113" spans="1:13" collapsed="1">
      <c r="A113" s="27"/>
      <c r="B113" s="6" t="s">
        <v>11</v>
      </c>
      <c r="C113" s="171">
        <v>14.296745578085815</v>
      </c>
      <c r="D113" s="196">
        <v>30.475097492842679</v>
      </c>
      <c r="E113" s="171">
        <v>21.830242205199049</v>
      </c>
      <c r="F113" s="196">
        <v>-29.63157401566033</v>
      </c>
      <c r="G113" s="171">
        <v>35.477427047010934</v>
      </c>
      <c r="J113" s="513"/>
      <c r="K113" s="513"/>
      <c r="L113" s="513"/>
      <c r="M113" s="513"/>
    </row>
    <row r="114" spans="1:13">
      <c r="A114" s="59"/>
      <c r="B114" s="7" t="s">
        <v>31</v>
      </c>
      <c r="C114" s="172">
        <v>105.09403780189243</v>
      </c>
      <c r="D114" s="197">
        <v>112.54834327171584</v>
      </c>
      <c r="E114" s="172">
        <v>108.84852979257704</v>
      </c>
      <c r="F114" s="197">
        <v>118.5912226794452</v>
      </c>
      <c r="G114" s="172">
        <v>121.28016001192982</v>
      </c>
      <c r="J114" s="513"/>
      <c r="K114" s="534"/>
      <c r="L114" s="513"/>
      <c r="M114" s="513"/>
    </row>
    <row r="115" spans="1:13" ht="21.75" hidden="1" customHeight="1">
      <c r="A115" s="27"/>
      <c r="B115" s="619"/>
      <c r="C115" s="619"/>
      <c r="D115" s="619"/>
      <c r="E115" s="619"/>
      <c r="F115" s="619"/>
      <c r="G115" s="619"/>
    </row>
    <row r="116" spans="1:13" hidden="1">
      <c r="A116" s="27"/>
      <c r="B116" s="18"/>
      <c r="C116" s="18"/>
      <c r="D116" s="18"/>
      <c r="E116" s="18"/>
      <c r="F116" s="192"/>
      <c r="G116" s="192"/>
    </row>
    <row r="117" spans="1:13" hidden="1">
      <c r="A117" s="27"/>
      <c r="B117" s="22"/>
      <c r="C117" s="18"/>
      <c r="D117" s="18"/>
      <c r="E117" s="18"/>
      <c r="F117" s="18"/>
      <c r="G117" s="18"/>
    </row>
    <row r="118" spans="1:13" hidden="1">
      <c r="A118" s="27"/>
      <c r="G118" s="112"/>
    </row>
    <row r="119" spans="1:13" s="198" customFormat="1" ht="12" hidden="1" customHeight="1">
      <c r="A119" s="199"/>
      <c r="B119" s="625"/>
      <c r="C119" s="623"/>
      <c r="D119" s="624"/>
      <c r="E119" s="624"/>
      <c r="F119" s="624"/>
      <c r="G119" s="624"/>
      <c r="J119" s="512"/>
      <c r="K119" s="512"/>
      <c r="L119" s="512"/>
      <c r="M119" s="512"/>
    </row>
    <row r="120" spans="1:13" s="198" customFormat="1" ht="12" hidden="1" customHeight="1">
      <c r="A120" s="199"/>
      <c r="B120" s="625"/>
      <c r="C120" s="194"/>
      <c r="D120" s="194"/>
      <c r="E120" s="194"/>
      <c r="F120" s="194"/>
      <c r="G120" s="194"/>
      <c r="J120" s="512"/>
      <c r="K120" s="512"/>
      <c r="L120" s="512"/>
      <c r="M120" s="512"/>
    </row>
    <row r="121" spans="1:13" hidden="1">
      <c r="A121" s="27"/>
      <c r="C121" s="169"/>
      <c r="D121" s="195"/>
      <c r="E121" s="169"/>
      <c r="F121" s="195"/>
      <c r="G121" s="169"/>
    </row>
    <row r="122" spans="1:13" hidden="1" outlineLevel="1">
      <c r="A122" s="27"/>
      <c r="B122" s="78"/>
      <c r="C122" s="171"/>
      <c r="D122" s="196"/>
      <c r="E122" s="171"/>
      <c r="F122" s="196"/>
      <c r="G122" s="171"/>
    </row>
    <row r="123" spans="1:13" hidden="1" collapsed="1">
      <c r="A123" s="27"/>
      <c r="B123" s="6"/>
      <c r="C123" s="171"/>
      <c r="D123" s="196"/>
      <c r="E123" s="171"/>
      <c r="F123" s="196"/>
      <c r="G123" s="171"/>
    </row>
    <row r="124" spans="1:13" hidden="1">
      <c r="A124" s="59"/>
      <c r="B124" s="7"/>
      <c r="C124" s="172"/>
      <c r="D124" s="197"/>
      <c r="E124" s="172"/>
      <c r="F124" s="197"/>
      <c r="G124" s="172"/>
    </row>
    <row r="125" spans="1:13">
      <c r="A125" s="27"/>
      <c r="B125" s="357" t="s">
        <v>228</v>
      </c>
      <c r="C125" s="18"/>
      <c r="D125" s="18"/>
      <c r="E125" s="18"/>
      <c r="F125" s="192"/>
      <c r="G125" s="192"/>
    </row>
    <row r="126" spans="1:13">
      <c r="A126" s="27"/>
      <c r="B126" s="357"/>
      <c r="C126" s="18"/>
      <c r="D126" s="18"/>
      <c r="E126" s="18"/>
      <c r="F126" s="192"/>
      <c r="G126" s="192"/>
    </row>
    <row r="127" spans="1:13">
      <c r="A127" s="26">
        <v>5.4</v>
      </c>
      <c r="B127" s="1" t="s">
        <v>128</v>
      </c>
      <c r="C127" s="1"/>
      <c r="D127" s="1"/>
      <c r="E127" s="1"/>
      <c r="F127" s="18"/>
      <c r="G127" s="18"/>
    </row>
    <row r="128" spans="1:13">
      <c r="A128" s="27"/>
      <c r="B128" s="18"/>
      <c r="C128" s="18"/>
      <c r="D128" s="18"/>
      <c r="E128" s="18"/>
      <c r="F128" s="18"/>
      <c r="G128" s="18"/>
    </row>
    <row r="129" spans="1:13">
      <c r="B129" s="1" t="s">
        <v>108</v>
      </c>
      <c r="G129" s="3" t="str">
        <f>'Trends file-4'!G4</f>
        <v>Amount in Rs Mn, except ratios</v>
      </c>
    </row>
    <row r="130" spans="1:13" s="198" customFormat="1" ht="12" customHeight="1">
      <c r="B130" s="609" t="s">
        <v>0</v>
      </c>
      <c r="C130" s="630" t="s">
        <v>1</v>
      </c>
      <c r="D130" s="624"/>
      <c r="E130" s="624"/>
      <c r="F130" s="624"/>
      <c r="G130" s="624"/>
      <c r="J130" s="512"/>
      <c r="K130" s="512"/>
      <c r="L130" s="512"/>
      <c r="M130" s="512"/>
    </row>
    <row r="131" spans="1:13" s="198" customFormat="1" ht="12" customHeight="1">
      <c r="B131" s="631"/>
      <c r="C131" s="194">
        <f>'Trends file-4'!$C$6</f>
        <v>45016</v>
      </c>
      <c r="D131" s="194">
        <f>'Trends file-4'!$D$6</f>
        <v>44926</v>
      </c>
      <c r="E131" s="194">
        <f>'Trends file-4'!$E$6</f>
        <v>44834</v>
      </c>
      <c r="F131" s="194">
        <f>'Trends file-4'!$F$6</f>
        <v>44742</v>
      </c>
      <c r="G131" s="194">
        <f>'Trends file-4'!$G$6</f>
        <v>44651</v>
      </c>
      <c r="J131" s="512"/>
      <c r="K131" s="512"/>
      <c r="L131" s="512"/>
      <c r="M131" s="512"/>
    </row>
    <row r="132" spans="1:13">
      <c r="A132" s="257"/>
      <c r="B132" s="75" t="s">
        <v>54</v>
      </c>
      <c r="C132" s="169">
        <v>401051.57468366611</v>
      </c>
      <c r="D132" s="195">
        <v>414239.32411485998</v>
      </c>
      <c r="E132" s="169">
        <v>407321.40153810091</v>
      </c>
      <c r="F132" s="195">
        <v>404895.42097432195</v>
      </c>
      <c r="G132" s="169">
        <v>424648.43368493707</v>
      </c>
      <c r="I132" s="5"/>
      <c r="J132" s="513"/>
      <c r="K132" s="513"/>
      <c r="L132" s="513"/>
      <c r="M132" s="513"/>
    </row>
    <row r="133" spans="1:13" ht="22.5">
      <c r="A133" s="257"/>
      <c r="B133" s="75" t="s">
        <v>55</v>
      </c>
      <c r="C133" s="170">
        <v>134692.27634274587</v>
      </c>
      <c r="D133" s="239">
        <v>171783.56967141005</v>
      </c>
      <c r="E133" s="170">
        <v>172933.56096214999</v>
      </c>
      <c r="F133" s="239">
        <v>167029.46667341702</v>
      </c>
      <c r="G133" s="170">
        <v>193794.66113182803</v>
      </c>
      <c r="I133" s="5"/>
      <c r="J133" s="513"/>
      <c r="K133" s="513"/>
      <c r="L133" s="513"/>
      <c r="M133" s="513"/>
    </row>
    <row r="134" spans="1:13">
      <c r="A134" s="257"/>
      <c r="B134" s="75" t="s">
        <v>120</v>
      </c>
      <c r="C134" s="171">
        <v>1119197.881484</v>
      </c>
      <c r="D134" s="196">
        <v>1085504.7152830001</v>
      </c>
      <c r="E134" s="171">
        <v>1075117.8298150001</v>
      </c>
      <c r="F134" s="196">
        <v>729166.8178790001</v>
      </c>
      <c r="G134" s="171">
        <v>709205.00989600003</v>
      </c>
      <c r="I134" s="5"/>
      <c r="J134" s="513"/>
      <c r="K134" s="513"/>
      <c r="L134" s="513"/>
      <c r="M134" s="513"/>
    </row>
    <row r="135" spans="1:13" ht="11.25" hidden="1" customHeight="1" outlineLevel="1">
      <c r="A135" s="257"/>
      <c r="B135" s="75"/>
      <c r="C135" s="171">
        <v>0</v>
      </c>
      <c r="D135" s="196">
        <v>0</v>
      </c>
      <c r="E135" s="171">
        <v>0</v>
      </c>
      <c r="F135" s="196">
        <v>0</v>
      </c>
      <c r="G135" s="171">
        <v>0</v>
      </c>
      <c r="I135" s="5"/>
      <c r="J135" s="513"/>
      <c r="K135" s="513"/>
      <c r="L135" s="513"/>
      <c r="M135" s="513"/>
    </row>
    <row r="136" spans="1:13" collapsed="1">
      <c r="A136" s="257"/>
      <c r="B136" s="76" t="s">
        <v>56</v>
      </c>
      <c r="C136" s="171"/>
      <c r="D136" s="196"/>
      <c r="E136" s="171"/>
      <c r="F136" s="196"/>
      <c r="G136" s="171"/>
      <c r="I136" s="5"/>
      <c r="J136" s="513"/>
      <c r="K136" s="513"/>
      <c r="L136" s="513"/>
      <c r="M136" s="513"/>
    </row>
    <row r="137" spans="1:13">
      <c r="A137" s="257"/>
      <c r="B137" s="74" t="s">
        <v>193</v>
      </c>
      <c r="C137" s="141">
        <v>71793.957295639993</v>
      </c>
      <c r="D137" s="155">
        <v>60726.116715666998</v>
      </c>
      <c r="E137" s="141">
        <v>64942.238504570996</v>
      </c>
      <c r="F137" s="155">
        <v>75847.449576157014</v>
      </c>
      <c r="G137" s="141">
        <v>60959.85860379201</v>
      </c>
      <c r="I137" s="5"/>
      <c r="J137" s="513"/>
      <c r="K137" s="513"/>
      <c r="L137" s="513"/>
      <c r="M137" s="513"/>
    </row>
    <row r="138" spans="1:13" hidden="1" outlineLevel="1">
      <c r="A138" s="257"/>
      <c r="B138" s="74"/>
      <c r="C138" s="141"/>
      <c r="D138" s="155"/>
      <c r="E138" s="141"/>
      <c r="F138" s="155"/>
      <c r="G138" s="141"/>
      <c r="I138" s="5"/>
      <c r="J138" s="513"/>
      <c r="K138" s="513"/>
      <c r="L138" s="513"/>
      <c r="M138" s="513"/>
    </row>
    <row r="139" spans="1:13" ht="11.25" hidden="1" customHeight="1" outlineLevel="1">
      <c r="A139" s="257"/>
      <c r="B139" s="74"/>
      <c r="C139" s="171"/>
      <c r="D139" s="196"/>
      <c r="E139" s="171"/>
      <c r="F139" s="196"/>
      <c r="G139" s="171"/>
      <c r="I139" s="5"/>
      <c r="J139" s="513"/>
      <c r="K139" s="513"/>
      <c r="L139" s="513"/>
      <c r="M139" s="513"/>
    </row>
    <row r="140" spans="1:13" collapsed="1">
      <c r="A140" s="257"/>
      <c r="B140" s="74" t="s">
        <v>304</v>
      </c>
      <c r="C140" s="171">
        <v>56639.529256699992</v>
      </c>
      <c r="D140" s="196">
        <v>62508.186650349999</v>
      </c>
      <c r="E140" s="171">
        <v>17654.332913736002</v>
      </c>
      <c r="F140" s="196">
        <v>30154.719499401996</v>
      </c>
      <c r="G140" s="171">
        <v>31249.409020999989</v>
      </c>
      <c r="I140" s="5"/>
      <c r="J140" s="513"/>
      <c r="K140" s="513"/>
      <c r="L140" s="513"/>
      <c r="M140" s="513"/>
    </row>
    <row r="141" spans="1:13" ht="11.25" hidden="1" customHeight="1" outlineLevel="1">
      <c r="A141" s="257"/>
      <c r="B141" s="260"/>
      <c r="C141" s="171"/>
      <c r="D141" s="196"/>
      <c r="E141" s="171"/>
      <c r="F141" s="196"/>
      <c r="G141" s="171"/>
      <c r="I141" s="5"/>
      <c r="J141" s="513"/>
      <c r="K141" s="513"/>
      <c r="L141" s="513"/>
      <c r="M141" s="513"/>
    </row>
    <row r="142" spans="1:13" collapsed="1">
      <c r="A142" s="27"/>
      <c r="B142" s="76" t="s">
        <v>301</v>
      </c>
      <c r="C142" s="140">
        <v>1526508.2459580721</v>
      </c>
      <c r="D142" s="223">
        <v>1548293.305703253</v>
      </c>
      <c r="E142" s="140">
        <v>1572776.2208969439</v>
      </c>
      <c r="F142" s="223">
        <v>1195089.53645118</v>
      </c>
      <c r="G142" s="140">
        <v>1235438.8370879733</v>
      </c>
      <c r="I142" s="5"/>
      <c r="J142" s="513"/>
      <c r="K142" s="513"/>
      <c r="L142" s="513"/>
      <c r="M142" s="513"/>
    </row>
    <row r="143" spans="1:13">
      <c r="A143" s="27"/>
      <c r="B143" s="74" t="s">
        <v>303</v>
      </c>
      <c r="C143" s="141">
        <v>604755.31124367216</v>
      </c>
      <c r="D143" s="155">
        <v>549018.03515972802</v>
      </c>
      <c r="E143" s="141">
        <v>523642.47112139699</v>
      </c>
      <c r="F143" s="155">
        <v>478105.46610308997</v>
      </c>
      <c r="G143" s="141">
        <v>367634.03774451703</v>
      </c>
      <c r="I143" s="5"/>
      <c r="J143" s="513"/>
      <c r="K143" s="513"/>
      <c r="L143" s="513"/>
      <c r="M143" s="513"/>
    </row>
    <row r="144" spans="1:13">
      <c r="A144" s="27"/>
      <c r="B144" s="261" t="s">
        <v>302</v>
      </c>
      <c r="C144" s="174">
        <v>2131263.5572017441</v>
      </c>
      <c r="D144" s="240">
        <v>2097311.340862981</v>
      </c>
      <c r="E144" s="174">
        <v>2096418.6920183408</v>
      </c>
      <c r="F144" s="240">
        <v>1673195.00255427</v>
      </c>
      <c r="G144" s="174">
        <v>1603072.8748324902</v>
      </c>
      <c r="I144" s="5"/>
      <c r="J144" s="513"/>
      <c r="K144" s="513"/>
      <c r="L144" s="513"/>
      <c r="M144" s="513"/>
    </row>
    <row r="145" spans="1:13" s="263" customFormat="1" ht="27" customHeight="1">
      <c r="B145" s="612"/>
      <c r="C145" s="612"/>
      <c r="D145" s="612"/>
      <c r="E145" s="612"/>
      <c r="F145" s="612"/>
      <c r="G145" s="612"/>
      <c r="I145" s="265"/>
      <c r="J145" s="516"/>
      <c r="K145" s="516"/>
      <c r="L145" s="516"/>
      <c r="M145" s="517"/>
    </row>
    <row r="146" spans="1:13" s="263" customFormat="1">
      <c r="B146" s="262"/>
      <c r="C146" s="264"/>
      <c r="D146" s="264"/>
      <c r="E146" s="264"/>
      <c r="F146" s="264"/>
      <c r="G146" s="264"/>
      <c r="I146" s="265"/>
      <c r="J146" s="516"/>
      <c r="K146" s="516"/>
      <c r="L146" s="516"/>
      <c r="M146" s="517"/>
    </row>
    <row r="147" spans="1:13">
      <c r="B147" s="81"/>
      <c r="C147" s="81"/>
      <c r="D147" s="81"/>
      <c r="E147" s="81"/>
      <c r="F147" s="23"/>
      <c r="G147" s="23"/>
    </row>
    <row r="148" spans="1:13">
      <c r="B148" s="1" t="s">
        <v>109</v>
      </c>
      <c r="G148" s="112" t="str">
        <f>G108</f>
        <v>Amount in US$ Mn</v>
      </c>
    </row>
    <row r="149" spans="1:13" s="198" customFormat="1" ht="12" customHeight="1">
      <c r="B149" s="609" t="s">
        <v>0</v>
      </c>
      <c r="C149" s="630" t="s">
        <v>1</v>
      </c>
      <c r="D149" s="624"/>
      <c r="E149" s="624"/>
      <c r="F149" s="624"/>
      <c r="G149" s="624"/>
      <c r="J149" s="512"/>
      <c r="K149" s="512"/>
      <c r="L149" s="512"/>
      <c r="M149" s="512"/>
    </row>
    <row r="150" spans="1:13" s="198" customFormat="1" ht="12" customHeight="1">
      <c r="B150" s="631"/>
      <c r="C150" s="194">
        <f>'Trends file-4'!$C$6</f>
        <v>45016</v>
      </c>
      <c r="D150" s="194">
        <f>'Trends file-4'!$D$6</f>
        <v>44926</v>
      </c>
      <c r="E150" s="194">
        <f>'Trends file-4'!$E$6</f>
        <v>44834</v>
      </c>
      <c r="F150" s="194">
        <f>'Trends file-4'!$F$6</f>
        <v>44742</v>
      </c>
      <c r="G150" s="194">
        <f>'Trends file-4'!$G$6</f>
        <v>44651</v>
      </c>
      <c r="J150" s="512"/>
      <c r="K150" s="512"/>
      <c r="L150" s="512"/>
      <c r="M150" s="512"/>
    </row>
    <row r="151" spans="1:13">
      <c r="A151" s="257"/>
      <c r="B151" s="75" t="s">
        <v>54</v>
      </c>
      <c r="C151" s="169">
        <v>4873.0061631793442</v>
      </c>
      <c r="D151" s="195">
        <v>5003.8512723440854</v>
      </c>
      <c r="E151" s="169">
        <v>4975.5255791620466</v>
      </c>
      <c r="F151" s="195">
        <v>5127.2055334218303</v>
      </c>
      <c r="G151" s="169">
        <v>5593.7355421845095</v>
      </c>
      <c r="J151" s="513"/>
      <c r="K151" s="513"/>
      <c r="L151" s="513"/>
      <c r="M151" s="513"/>
    </row>
    <row r="152" spans="1:13" ht="22.5">
      <c r="A152" s="257"/>
      <c r="B152" s="75" t="s">
        <v>55</v>
      </c>
      <c r="C152" s="171">
        <v>1636.5882449621706</v>
      </c>
      <c r="D152" s="196">
        <v>2075.0792684997487</v>
      </c>
      <c r="E152" s="171">
        <v>2112.4236360123373</v>
      </c>
      <c r="F152" s="196">
        <v>2115.1002491251998</v>
      </c>
      <c r="G152" s="171">
        <v>2552.7848400425214</v>
      </c>
      <c r="J152" s="513"/>
      <c r="K152" s="513"/>
      <c r="L152" s="513"/>
      <c r="M152" s="513"/>
    </row>
    <row r="153" spans="1:13">
      <c r="A153" s="257"/>
      <c r="B153" s="75" t="s">
        <v>120</v>
      </c>
      <c r="C153" s="171">
        <v>13598.894801973009</v>
      </c>
      <c r="D153" s="196">
        <v>13112.478305411307</v>
      </c>
      <c r="E153" s="171">
        <v>13132.814142979296</v>
      </c>
      <c r="F153" s="196">
        <v>9233.466099518806</v>
      </c>
      <c r="G153" s="171">
        <v>9342.0932608311923</v>
      </c>
      <c r="J153" s="513"/>
      <c r="K153" s="513"/>
      <c r="L153" s="513"/>
      <c r="M153" s="513"/>
    </row>
    <row r="154" spans="1:13" ht="11.25" hidden="1" customHeight="1" outlineLevel="1">
      <c r="A154" s="257"/>
      <c r="B154" s="75"/>
      <c r="C154" s="171"/>
      <c r="D154" s="196"/>
      <c r="E154" s="171"/>
      <c r="F154" s="196"/>
      <c r="G154" s="171"/>
      <c r="J154" s="513"/>
      <c r="K154" s="513"/>
      <c r="L154" s="513"/>
      <c r="M154" s="513"/>
    </row>
    <row r="155" spans="1:13" collapsed="1">
      <c r="A155" s="257"/>
      <c r="B155" s="76" t="s">
        <v>56</v>
      </c>
      <c r="C155" s="171"/>
      <c r="D155" s="196"/>
      <c r="E155" s="171"/>
      <c r="F155" s="196"/>
      <c r="G155" s="171"/>
      <c r="J155" s="513"/>
      <c r="K155" s="513"/>
      <c r="L155" s="513"/>
      <c r="M155" s="513"/>
    </row>
    <row r="156" spans="1:13">
      <c r="A156" s="257"/>
      <c r="B156" s="74" t="s">
        <v>193</v>
      </c>
      <c r="C156" s="141">
        <v>872.33767042714715</v>
      </c>
      <c r="D156" s="155">
        <v>733.54806920250394</v>
      </c>
      <c r="E156" s="141">
        <v>793.28453557162402</v>
      </c>
      <c r="F156" s="155">
        <v>960.45902970947213</v>
      </c>
      <c r="G156" s="141">
        <v>803.00149646040973</v>
      </c>
      <c r="J156" s="513"/>
      <c r="K156" s="513"/>
      <c r="L156" s="513"/>
      <c r="M156" s="513"/>
    </row>
    <row r="157" spans="1:13" hidden="1" outlineLevel="1">
      <c r="A157" s="257"/>
      <c r="B157" s="74"/>
      <c r="C157" s="141"/>
      <c r="D157" s="155"/>
      <c r="E157" s="141"/>
      <c r="F157" s="155"/>
      <c r="G157" s="141"/>
      <c r="J157" s="513"/>
      <c r="K157" s="513"/>
      <c r="L157" s="513"/>
      <c r="M157" s="513"/>
    </row>
    <row r="158" spans="1:13" ht="11.25" hidden="1" customHeight="1" outlineLevel="1">
      <c r="A158" s="257"/>
      <c r="B158" s="74"/>
      <c r="C158" s="171"/>
      <c r="D158" s="196"/>
      <c r="E158" s="171"/>
      <c r="F158" s="196"/>
      <c r="G158" s="171"/>
      <c r="J158" s="513"/>
      <c r="K158" s="513"/>
      <c r="L158" s="513"/>
      <c r="M158" s="513"/>
    </row>
    <row r="159" spans="1:13" collapsed="1">
      <c r="A159" s="257"/>
      <c r="B159" s="74" t="s">
        <v>304</v>
      </c>
      <c r="C159" s="171">
        <v>688.20269653641844</v>
      </c>
      <c r="D159" s="196">
        <v>755.07478670843795</v>
      </c>
      <c r="E159" s="171">
        <v>215.65177931638678</v>
      </c>
      <c r="F159" s="196">
        <v>381.85031656834235</v>
      </c>
      <c r="G159" s="171">
        <v>411.63681776987403</v>
      </c>
      <c r="J159" s="513"/>
      <c r="K159" s="513"/>
      <c r="L159" s="513"/>
      <c r="M159" s="513"/>
    </row>
    <row r="160" spans="1:13" ht="11.25" hidden="1" customHeight="1" outlineLevel="1">
      <c r="A160" s="257"/>
      <c r="B160" s="260"/>
      <c r="C160" s="171"/>
      <c r="D160" s="196"/>
      <c r="E160" s="171"/>
      <c r="F160" s="196"/>
      <c r="G160" s="171"/>
      <c r="J160" s="513"/>
      <c r="K160" s="513"/>
      <c r="L160" s="513"/>
      <c r="M160" s="513"/>
    </row>
    <row r="161" spans="1:16" collapsed="1">
      <c r="A161" s="257"/>
      <c r="B161" s="76" t="s">
        <v>257</v>
      </c>
      <c r="C161" s="140">
        <v>18547.948843150956</v>
      </c>
      <c r="D161" s="223">
        <v>18702.7859903442</v>
      </c>
      <c r="E161" s="140">
        <v>19211.827043265668</v>
      </c>
      <c r="F161" s="223">
        <v>15133.46253578802</v>
      </c>
      <c r="G161" s="140">
        <v>16273.975328827939</v>
      </c>
      <c r="J161" s="513"/>
      <c r="K161" s="513"/>
      <c r="L161" s="513"/>
      <c r="M161" s="513"/>
    </row>
    <row r="162" spans="1:16">
      <c r="A162" s="257"/>
      <c r="B162" s="74" t="s">
        <v>229</v>
      </c>
      <c r="C162" s="141">
        <v>7348.1231465811279</v>
      </c>
      <c r="D162" s="155">
        <v>6631.9261205923367</v>
      </c>
      <c r="E162" s="141">
        <v>6396.4144765332803</v>
      </c>
      <c r="F162" s="155">
        <v>6054.2670140950995</v>
      </c>
      <c r="G162" s="141">
        <v>4842.7061548378715</v>
      </c>
      <c r="J162" s="513"/>
      <c r="K162" s="513"/>
      <c r="L162" s="513"/>
      <c r="M162" s="513"/>
    </row>
    <row r="163" spans="1:16" ht="22.5">
      <c r="A163" s="257"/>
      <c r="B163" s="261" t="s">
        <v>230</v>
      </c>
      <c r="C163" s="174">
        <v>25896.071989732085</v>
      </c>
      <c r="D163" s="240">
        <v>25334.712110936536</v>
      </c>
      <c r="E163" s="174">
        <v>25608.241519798947</v>
      </c>
      <c r="F163" s="240">
        <v>21187.729549883119</v>
      </c>
      <c r="G163" s="174">
        <v>21116.681483665809</v>
      </c>
      <c r="J163" s="513"/>
      <c r="K163" s="513"/>
      <c r="L163" s="513"/>
      <c r="M163" s="513"/>
    </row>
    <row r="164" spans="1:16" s="263" customFormat="1" ht="24.75" customHeight="1">
      <c r="A164" s="257"/>
      <c r="B164" s="612"/>
      <c r="C164" s="612"/>
      <c r="D164" s="612"/>
      <c r="E164" s="612"/>
      <c r="F164" s="612"/>
      <c r="G164" s="612"/>
      <c r="I164" s="265"/>
      <c r="J164" s="516"/>
      <c r="K164" s="516"/>
      <c r="L164" s="516"/>
      <c r="M164" s="517"/>
    </row>
    <row r="165" spans="1:16" s="263" customFormat="1">
      <c r="B165" s="262"/>
      <c r="C165" s="264"/>
      <c r="D165" s="264"/>
      <c r="E165" s="264"/>
      <c r="F165" s="264"/>
      <c r="G165" s="264"/>
      <c r="I165" s="265"/>
      <c r="J165" s="516"/>
      <c r="K165" s="516"/>
      <c r="L165" s="516"/>
      <c r="M165" s="517"/>
    </row>
    <row r="167" spans="1:16">
      <c r="A167" s="26">
        <v>5.5</v>
      </c>
      <c r="B167" s="1" t="s">
        <v>129</v>
      </c>
      <c r="C167" s="1"/>
      <c r="D167" s="1"/>
      <c r="E167" s="1"/>
      <c r="G167" s="85"/>
    </row>
    <row r="168" spans="1:16">
      <c r="G168" s="459" t="s">
        <v>188</v>
      </c>
    </row>
    <row r="169" spans="1:16" s="198" customFormat="1" ht="12" customHeight="1">
      <c r="B169" s="632" t="s">
        <v>0</v>
      </c>
      <c r="C169" s="623" t="s">
        <v>1</v>
      </c>
      <c r="D169" s="624"/>
      <c r="E169" s="624"/>
      <c r="F169" s="624"/>
      <c r="G169" s="624"/>
      <c r="J169" s="512"/>
      <c r="K169" s="512"/>
      <c r="L169" s="512"/>
      <c r="M169" s="512"/>
    </row>
    <row r="170" spans="1:16" s="198" customFormat="1" ht="12" customHeight="1">
      <c r="A170" s="257"/>
      <c r="B170" s="632"/>
      <c r="C170" s="194">
        <f>'Trends file-4'!$C$6</f>
        <v>45016</v>
      </c>
      <c r="D170" s="194">
        <f>'Trends file-4'!$D$6</f>
        <v>44926</v>
      </c>
      <c r="E170" s="194">
        <f>'Trends file-4'!$E$6</f>
        <v>44834</v>
      </c>
      <c r="F170" s="194">
        <f>'Trends file-4'!$F$6</f>
        <v>44742</v>
      </c>
      <c r="G170" s="194">
        <f>'Trends file-4'!$G$6</f>
        <v>44651</v>
      </c>
      <c r="J170" s="512"/>
      <c r="K170" s="512"/>
      <c r="L170" s="512"/>
      <c r="M170" s="512"/>
    </row>
    <row r="171" spans="1:16">
      <c r="A171" s="257"/>
      <c r="B171" s="162" t="s">
        <v>97</v>
      </c>
      <c r="C171" s="166">
        <v>32208.958634237984</v>
      </c>
      <c r="D171" s="232">
        <v>31299.634092993001</v>
      </c>
      <c r="E171" s="166">
        <v>30450.551925742009</v>
      </c>
      <c r="F171" s="232">
        <v>29634.112117640998</v>
      </c>
      <c r="G171" s="166">
        <v>30349.940922629998</v>
      </c>
      <c r="J171" s="513"/>
      <c r="K171" s="513"/>
      <c r="L171" s="513"/>
      <c r="M171" s="513"/>
      <c r="N171" s="5"/>
      <c r="O171" s="5"/>
      <c r="P171" s="546"/>
    </row>
    <row r="172" spans="1:16">
      <c r="A172" s="257"/>
      <c r="B172" s="162" t="s">
        <v>182</v>
      </c>
      <c r="C172" s="141">
        <v>12277.760360782997</v>
      </c>
      <c r="D172" s="155">
        <v>11893.195178560001</v>
      </c>
      <c r="E172" s="141">
        <v>10970.131276777998</v>
      </c>
      <c r="F172" s="155">
        <v>9770.5876235480009</v>
      </c>
      <c r="G172" s="141">
        <v>7543.4535783420006</v>
      </c>
      <c r="J172" s="513"/>
      <c r="K172" s="513"/>
      <c r="L172" s="513"/>
      <c r="M172" s="513"/>
    </row>
    <row r="173" spans="1:16">
      <c r="A173" s="257"/>
      <c r="B173" s="162" t="s">
        <v>98</v>
      </c>
      <c r="C173" s="171">
        <v>7130.8327400539974</v>
      </c>
      <c r="D173" s="196">
        <v>4112.6755125600057</v>
      </c>
      <c r="E173" s="171">
        <v>8131.2948063719932</v>
      </c>
      <c r="F173" s="196">
        <v>5118.8159630150012</v>
      </c>
      <c r="G173" s="171">
        <v>2312.0723043550042</v>
      </c>
      <c r="J173" s="513"/>
      <c r="K173" s="513"/>
      <c r="L173" s="513"/>
      <c r="M173" s="513"/>
    </row>
    <row r="174" spans="1:16">
      <c r="A174" s="257"/>
      <c r="B174" s="162" t="s">
        <v>99</v>
      </c>
      <c r="C174" s="171">
        <v>-1872.7318603679992</v>
      </c>
      <c r="D174" s="196">
        <v>-1983.5466278129998</v>
      </c>
      <c r="E174" s="171">
        <v>-1013.2668553759901</v>
      </c>
      <c r="F174" s="196">
        <v>-684.72523088100991</v>
      </c>
      <c r="G174" s="171">
        <v>-1224.9693464039992</v>
      </c>
      <c r="J174" s="513"/>
      <c r="K174" s="513"/>
      <c r="L174" s="513"/>
      <c r="M174" s="513"/>
    </row>
    <row r="175" spans="1:16">
      <c r="A175" s="257"/>
      <c r="B175" s="173" t="s">
        <v>9</v>
      </c>
      <c r="C175" s="174">
        <v>49744.819874706984</v>
      </c>
      <c r="D175" s="240">
        <v>45321.95815630001</v>
      </c>
      <c r="E175" s="174">
        <v>48538.711153516015</v>
      </c>
      <c r="F175" s="240">
        <v>43838.790473322988</v>
      </c>
      <c r="G175" s="174">
        <v>38980.497458923004</v>
      </c>
      <c r="J175" s="513"/>
      <c r="K175" s="513"/>
      <c r="L175" s="513"/>
      <c r="M175" s="513"/>
    </row>
    <row r="176" spans="1:16" ht="20.25" customHeight="1">
      <c r="B176" s="612"/>
      <c r="C176" s="612"/>
      <c r="D176" s="612"/>
      <c r="E176" s="612"/>
      <c r="F176" s="612"/>
      <c r="G176" s="612"/>
    </row>
  </sheetData>
  <mergeCells count="49"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B35:G35"/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I4 A150:I150 A148:I148 A149:I149 A90:I92 A177:I1048576 A19:I19 B11:B17 H12:I17 A27:I27 B23:B25 H23:I25 B31:B32 H31:I34 A169:I169 A168:F168 A61:I62 H168:I168 B75:I75 B67:B73 H67:I73 A105 B93:B95 H93:I95 A127:I128 B111 H111:I114 A147:I147 B132:B136 H132:I142 A166:I167 A154:B155 H151:I161 B173:B175 B171 H171:I175 H18:I18 B109:I110 B151:B153 B170:I170 A65:I66 A64:F64 H64:I64 A145:A146 C146:I146 B141 A164:A165 C165:I165 B160 A63 C63:I63 A97:I97 A89 C89:I89 A108:I108 A107 C107:I107 H105:I105 A36:I38 B34 B113:B114 A10:B10 H10:I10 A9:I9 A8:F8 H8:I8 A21:I22 A20:F20 H20:I20 A29:I30 A28:F28 H28:I28 A130:I131 A129:F129 H129:I129 A26 H26:I26 H145:I145 H164:I164 A176 H176:I176 A6:I7 A5 C5:I5 A35 H35:I35 H11:I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showGridLines="0" view="pageBreakPreview" zoomScaleNormal="100" zoomScaleSheetLayoutView="100" workbookViewId="0"/>
  </sheetViews>
  <sheetFormatPr defaultColWidth="9.140625" defaultRowHeight="12.75" outlineLevelRow="1"/>
  <cols>
    <col min="1" max="1" width="40.140625" style="36" customWidth="1"/>
    <col min="2" max="2" width="9.140625" style="35"/>
    <col min="3" max="7" width="11.42578125" style="35" bestFit="1" customWidth="1"/>
    <col min="8" max="8" width="2" style="36" customWidth="1"/>
    <col min="9" max="9" width="9.140625" style="36"/>
    <col min="10" max="13" width="11" style="518" hidden="1" customWidth="1"/>
    <col min="14" max="16384" width="9.140625" style="36"/>
  </cols>
  <sheetData>
    <row r="1" spans="1:13">
      <c r="A1" s="250" t="s">
        <v>13</v>
      </c>
      <c r="F1" s="54">
        <f>1000</f>
        <v>1000</v>
      </c>
    </row>
    <row r="3" spans="1:13">
      <c r="A3" s="22" t="s">
        <v>63</v>
      </c>
    </row>
    <row r="5" spans="1:13">
      <c r="A5" s="161" t="s">
        <v>19</v>
      </c>
      <c r="B5" s="161" t="s">
        <v>20</v>
      </c>
      <c r="C5" s="194">
        <f>'Trends file-5-SCH'!C10</f>
        <v>45016</v>
      </c>
      <c r="D5" s="194">
        <f>'Trends file-5-SCH'!D10</f>
        <v>44926</v>
      </c>
      <c r="E5" s="194">
        <f>'Trends file-5-SCH'!E10</f>
        <v>44834</v>
      </c>
      <c r="F5" s="194">
        <f>'Trends file-5-SCH'!F10</f>
        <v>44742</v>
      </c>
      <c r="G5" s="194">
        <f>'Trends file-5-SCH'!G10</f>
        <v>44651</v>
      </c>
    </row>
    <row r="6" spans="1:13">
      <c r="A6" s="24"/>
      <c r="B6" s="150"/>
      <c r="C6" s="139"/>
      <c r="D6" s="151"/>
      <c r="E6" s="139"/>
      <c r="F6" s="151"/>
      <c r="G6" s="139"/>
    </row>
    <row r="7" spans="1:13">
      <c r="A7" s="24" t="s">
        <v>53</v>
      </c>
      <c r="B7" s="550" t="s">
        <v>21</v>
      </c>
      <c r="C7" s="551">
        <v>375343.83</v>
      </c>
      <c r="D7" s="552">
        <v>369280.40100000001</v>
      </c>
      <c r="E7" s="551">
        <v>363874.05799999996</v>
      </c>
      <c r="F7" s="552">
        <v>360754.17099999997</v>
      </c>
      <c r="G7" s="551">
        <v>358372.94400000002</v>
      </c>
      <c r="I7" s="86"/>
      <c r="J7" s="518">
        <v>0</v>
      </c>
      <c r="K7" s="518">
        <v>0</v>
      </c>
      <c r="L7" s="518">
        <v>0</v>
      </c>
      <c r="M7" s="518">
        <v>0</v>
      </c>
    </row>
    <row r="8" spans="1:13">
      <c r="A8" s="28"/>
      <c r="B8" s="553"/>
      <c r="C8" s="548"/>
      <c r="D8" s="549"/>
      <c r="E8" s="548"/>
      <c r="F8" s="549"/>
      <c r="G8" s="548"/>
      <c r="I8" s="86"/>
    </row>
    <row r="9" spans="1:13">
      <c r="A9" s="24" t="s">
        <v>26</v>
      </c>
      <c r="B9" s="553"/>
      <c r="C9" s="548"/>
      <c r="D9" s="549"/>
      <c r="E9" s="548"/>
      <c r="F9" s="549"/>
      <c r="G9" s="548"/>
      <c r="I9" s="86"/>
    </row>
    <row r="10" spans="1:13">
      <c r="A10" s="53" t="s">
        <v>81</v>
      </c>
      <c r="B10" s="553" t="s">
        <v>21</v>
      </c>
      <c r="C10" s="548">
        <v>335412.28200000006</v>
      </c>
      <c r="D10" s="549">
        <v>332243.62</v>
      </c>
      <c r="E10" s="548">
        <v>327797.96000000002</v>
      </c>
      <c r="F10" s="549">
        <v>327307.74</v>
      </c>
      <c r="G10" s="548">
        <v>326043.25400000002</v>
      </c>
      <c r="I10" s="86"/>
      <c r="J10" s="518">
        <v>0</v>
      </c>
      <c r="K10" s="518">
        <v>0</v>
      </c>
      <c r="L10" s="518">
        <v>0</v>
      </c>
      <c r="M10" s="518">
        <v>0</v>
      </c>
    </row>
    <row r="11" spans="1:13" hidden="1" outlineLevel="1">
      <c r="A11" s="114"/>
      <c r="B11" s="553"/>
      <c r="C11" s="548"/>
      <c r="D11" s="549"/>
      <c r="E11" s="548"/>
      <c r="F11" s="549"/>
      <c r="G11" s="548"/>
      <c r="I11" s="86"/>
      <c r="J11" s="518">
        <v>0</v>
      </c>
      <c r="K11" s="518">
        <v>0</v>
      </c>
      <c r="L11" s="518">
        <v>0</v>
      </c>
      <c r="M11" s="518">
        <v>0</v>
      </c>
    </row>
    <row r="12" spans="1:13" collapsed="1">
      <c r="A12" s="53" t="s">
        <v>43</v>
      </c>
      <c r="B12" s="553" t="s">
        <v>21</v>
      </c>
      <c r="C12" s="548">
        <v>3168.6620000000594</v>
      </c>
      <c r="D12" s="549">
        <v>4445.66</v>
      </c>
      <c r="E12" s="548">
        <v>490.22</v>
      </c>
      <c r="F12" s="549">
        <v>1264.4860000000001</v>
      </c>
      <c r="G12" s="548">
        <v>3125.6610000000001</v>
      </c>
      <c r="I12" s="86"/>
      <c r="J12" s="518">
        <v>0</v>
      </c>
      <c r="K12" s="518">
        <v>0</v>
      </c>
      <c r="L12" s="518">
        <v>0</v>
      </c>
      <c r="M12" s="518">
        <v>0</v>
      </c>
    </row>
    <row r="13" spans="1:13" ht="22.5">
      <c r="A13" s="116" t="s">
        <v>337</v>
      </c>
      <c r="B13" s="547" t="s">
        <v>21</v>
      </c>
      <c r="C13" s="548">
        <v>19651.618000000017</v>
      </c>
      <c r="D13" s="549">
        <v>18988.431999999972</v>
      </c>
      <c r="E13" s="548">
        <v>18335.725999999966</v>
      </c>
      <c r="F13" s="549">
        <v>18053.087999999989</v>
      </c>
      <c r="G13" s="548">
        <v>17804.483999999997</v>
      </c>
      <c r="I13" s="86"/>
    </row>
    <row r="14" spans="1:13" ht="22.5">
      <c r="A14" s="116" t="s">
        <v>338</v>
      </c>
      <c r="B14" s="547" t="s">
        <v>21</v>
      </c>
      <c r="C14" s="548">
        <v>35626.816999999995</v>
      </c>
      <c r="D14" s="549">
        <v>32482.112000000001</v>
      </c>
      <c r="E14" s="548">
        <v>31579.328999999998</v>
      </c>
      <c r="F14" s="549">
        <v>29195.213</v>
      </c>
      <c r="G14" s="548">
        <v>27761.26</v>
      </c>
      <c r="I14" s="86"/>
    </row>
    <row r="15" spans="1:13" hidden="1">
      <c r="A15" s="115" t="s">
        <v>103</v>
      </c>
      <c r="B15" s="553" t="s">
        <v>23</v>
      </c>
      <c r="C15" s="554">
        <v>0.94141055931875506</v>
      </c>
      <c r="D15" s="555">
        <v>0.94284786567158163</v>
      </c>
      <c r="E15" s="554">
        <v>0.94406394109347114</v>
      </c>
      <c r="F15" s="555">
        <v>0.9448436874728352</v>
      </c>
      <c r="G15" s="554">
        <v>0.94539226381294794</v>
      </c>
      <c r="I15" s="86"/>
      <c r="J15" s="533">
        <v>-18987.489152134302</v>
      </c>
      <c r="K15" s="533">
        <v>-18334.781936058873</v>
      </c>
      <c r="L15" s="533">
        <v>-18052.143156312515</v>
      </c>
      <c r="M15" s="533">
        <v>-17803.538607736184</v>
      </c>
    </row>
    <row r="16" spans="1:13" ht="12.75" customHeight="1">
      <c r="A16" s="116" t="s">
        <v>44</v>
      </c>
      <c r="B16" s="553" t="s">
        <v>23</v>
      </c>
      <c r="C16" s="556">
        <v>2.8029255621514464E-2</v>
      </c>
      <c r="D16" s="557">
        <v>2.964921879320627E-2</v>
      </c>
      <c r="E16" s="556">
        <v>3.2546471928734486E-2</v>
      </c>
      <c r="F16" s="557">
        <v>2.9724252239409093E-2</v>
      </c>
      <c r="G16" s="556">
        <v>2.8139047305883378E-2</v>
      </c>
      <c r="I16" s="86"/>
      <c r="J16" s="533">
        <v>-32482.082350781209</v>
      </c>
      <c r="K16" s="533">
        <v>-31579.29645352807</v>
      </c>
      <c r="L16" s="533">
        <v>-29195.18327574776</v>
      </c>
      <c r="M16" s="533">
        <v>-27761.231860952692</v>
      </c>
    </row>
    <row r="17" spans="1:13" ht="4.7" customHeight="1">
      <c r="A17" s="116"/>
      <c r="B17" s="553"/>
      <c r="C17" s="556"/>
      <c r="D17" s="557"/>
      <c r="E17" s="556"/>
      <c r="F17" s="557"/>
      <c r="G17" s="556"/>
      <c r="I17" s="86"/>
      <c r="J17" s="533"/>
      <c r="K17" s="533"/>
      <c r="L17" s="533"/>
      <c r="M17" s="533"/>
    </row>
    <row r="18" spans="1:13">
      <c r="A18" s="77" t="s">
        <v>77</v>
      </c>
      <c r="B18" s="558" t="s">
        <v>36</v>
      </c>
      <c r="C18" s="559">
        <v>193.30020898498091</v>
      </c>
      <c r="D18" s="560">
        <v>193.44511757473515</v>
      </c>
      <c r="E18" s="559">
        <v>189.77470933891865</v>
      </c>
      <c r="F18" s="560">
        <v>183.21636296137629</v>
      </c>
      <c r="G18" s="559">
        <v>178.25447578771332</v>
      </c>
      <c r="I18" s="86"/>
      <c r="J18" s="518">
        <v>193.41546835594195</v>
      </c>
      <c r="K18" s="518">
        <v>189.74216286698993</v>
      </c>
      <c r="L18" s="518">
        <v>183.18663870913687</v>
      </c>
      <c r="M18" s="518">
        <v>178.22633674040745</v>
      </c>
    </row>
    <row r="19" spans="1:13">
      <c r="A19" s="77" t="s">
        <v>77</v>
      </c>
      <c r="B19" s="558" t="s">
        <v>119</v>
      </c>
      <c r="C19" s="561">
        <v>2.3493573536393484</v>
      </c>
      <c r="D19" s="562">
        <v>2.354544729767051</v>
      </c>
      <c r="E19" s="561">
        <v>2.3757474879684359</v>
      </c>
      <c r="F19" s="562">
        <v>2.374319761051972</v>
      </c>
      <c r="G19" s="561">
        <v>2.3714038596179239</v>
      </c>
      <c r="I19" s="86"/>
      <c r="J19" s="518">
        <v>2.354544729767051</v>
      </c>
      <c r="K19" s="518">
        <v>2.3757474879684359</v>
      </c>
      <c r="L19" s="518">
        <v>2.374319761051972</v>
      </c>
      <c r="M19" s="518">
        <v>2.3714038596179239</v>
      </c>
    </row>
    <row r="20" spans="1:13" hidden="1">
      <c r="A20" s="522" t="s">
        <v>329</v>
      </c>
      <c r="B20" s="558" t="s">
        <v>36</v>
      </c>
      <c r="C20" s="548">
        <v>193.30020898498091</v>
      </c>
      <c r="D20" s="549">
        <v>193.44511757473515</v>
      </c>
      <c r="E20" s="548">
        <v>189.77470933891865</v>
      </c>
      <c r="F20" s="549">
        <v>183.21636296137629</v>
      </c>
      <c r="G20" s="548">
        <v>178.25447578771332</v>
      </c>
      <c r="I20" s="86"/>
      <c r="J20" s="524">
        <v>0</v>
      </c>
      <c r="K20" s="524">
        <v>0</v>
      </c>
      <c r="L20" s="524">
        <v>0</v>
      </c>
      <c r="M20" s="524">
        <v>0</v>
      </c>
    </row>
    <row r="21" spans="1:13">
      <c r="A21" s="115" t="s">
        <v>93</v>
      </c>
      <c r="B21" s="558" t="s">
        <v>36</v>
      </c>
      <c r="C21" s="548">
        <v>240112.2108509026</v>
      </c>
      <c r="D21" s="549">
        <v>246976.39872090914</v>
      </c>
      <c r="E21" s="548">
        <v>248847.98975095942</v>
      </c>
      <c r="F21" s="549">
        <v>247085.30708487597</v>
      </c>
      <c r="G21" s="548">
        <v>246442.29215681661</v>
      </c>
      <c r="I21" s="86"/>
      <c r="J21" s="518">
        <v>246974.04417617936</v>
      </c>
      <c r="K21" s="518">
        <v>248845.61400347145</v>
      </c>
      <c r="L21" s="518">
        <v>247082.93276511491</v>
      </c>
      <c r="M21" s="518">
        <v>246439.920752957</v>
      </c>
    </row>
    <row r="22" spans="1:13" ht="12.75" hidden="1" customHeight="1">
      <c r="A22" s="523" t="s">
        <v>330</v>
      </c>
      <c r="B22" s="558" t="s">
        <v>36</v>
      </c>
      <c r="C22" s="548">
        <v>240112.2108509026</v>
      </c>
      <c r="D22" s="549">
        <v>246976.39872090914</v>
      </c>
      <c r="E22" s="548">
        <v>248847.98975095942</v>
      </c>
      <c r="F22" s="549">
        <v>247085.30708487597</v>
      </c>
      <c r="G22" s="548">
        <v>246442.29215681661</v>
      </c>
      <c r="I22" s="86"/>
      <c r="J22" s="524">
        <v>246782.9536033344</v>
      </c>
      <c r="K22" s="524">
        <v>248658.21504162051</v>
      </c>
      <c r="L22" s="524">
        <v>246902.0907219146</v>
      </c>
      <c r="M22" s="524">
        <v>246264.03768102889</v>
      </c>
    </row>
    <row r="23" spans="1:13" hidden="1">
      <c r="A23" s="119"/>
      <c r="B23" s="553"/>
      <c r="C23" s="561"/>
      <c r="D23" s="562"/>
      <c r="E23" s="561"/>
      <c r="F23" s="562"/>
      <c r="G23" s="561"/>
      <c r="I23" s="86"/>
    </row>
    <row r="24" spans="1:13" hidden="1">
      <c r="A24" s="254"/>
      <c r="B24" s="553"/>
      <c r="C24" s="548"/>
      <c r="D24" s="549"/>
      <c r="E24" s="548"/>
      <c r="F24" s="549"/>
      <c r="G24" s="548"/>
      <c r="I24" s="86"/>
    </row>
    <row r="25" spans="1:13" hidden="1">
      <c r="A25" s="120"/>
      <c r="B25" s="553"/>
      <c r="C25" s="548"/>
      <c r="D25" s="549"/>
      <c r="E25" s="548"/>
      <c r="F25" s="549"/>
      <c r="G25" s="548"/>
      <c r="I25" s="86"/>
    </row>
    <row r="26" spans="1:13" hidden="1">
      <c r="A26" s="120"/>
      <c r="B26" s="553"/>
      <c r="C26" s="548"/>
      <c r="D26" s="549"/>
      <c r="E26" s="548"/>
      <c r="F26" s="549"/>
      <c r="G26" s="548"/>
      <c r="I26" s="86"/>
    </row>
    <row r="27" spans="1:13" ht="4.7" customHeight="1">
      <c r="A27" s="40"/>
      <c r="B27" s="553"/>
      <c r="C27" s="559"/>
      <c r="D27" s="560"/>
      <c r="E27" s="559"/>
      <c r="F27" s="560"/>
      <c r="G27" s="559"/>
      <c r="I27" s="86"/>
    </row>
    <row r="28" spans="1:13">
      <c r="A28" s="119" t="s">
        <v>82</v>
      </c>
      <c r="B28" s="553"/>
      <c r="C28" s="561"/>
      <c r="D28" s="562"/>
      <c r="E28" s="561"/>
      <c r="F28" s="562"/>
      <c r="G28" s="561"/>
      <c r="I28" s="86"/>
    </row>
    <row r="29" spans="1:13">
      <c r="A29" s="120" t="s">
        <v>91</v>
      </c>
      <c r="B29" s="553" t="s">
        <v>87</v>
      </c>
      <c r="C29" s="548">
        <v>1124343.08173518</v>
      </c>
      <c r="D29" s="549">
        <v>1081949.70515667</v>
      </c>
      <c r="E29" s="548">
        <v>1063010.5771014099</v>
      </c>
      <c r="F29" s="549">
        <v>1078960.7100116899</v>
      </c>
      <c r="G29" s="548">
        <v>1051115.67247249</v>
      </c>
      <c r="I29" s="86"/>
      <c r="J29" s="518">
        <v>1081949.70515667</v>
      </c>
      <c r="K29" s="518">
        <v>1063010.5771014099</v>
      </c>
      <c r="L29" s="518">
        <v>1078960.7100116899</v>
      </c>
      <c r="M29" s="518">
        <v>1051115.67247249</v>
      </c>
    </row>
    <row r="30" spans="1:13" hidden="1">
      <c r="A30" s="118"/>
      <c r="B30" s="553"/>
      <c r="C30" s="548"/>
      <c r="D30" s="549"/>
      <c r="E30" s="548"/>
      <c r="F30" s="549"/>
      <c r="G30" s="548"/>
      <c r="I30" s="86"/>
      <c r="J30" s="518">
        <v>0</v>
      </c>
      <c r="K30" s="518">
        <v>0</v>
      </c>
      <c r="L30" s="518">
        <v>0</v>
      </c>
      <c r="M30" s="518">
        <v>0</v>
      </c>
    </row>
    <row r="31" spans="1:13">
      <c r="A31" s="118" t="s">
        <v>94</v>
      </c>
      <c r="B31" s="553" t="s">
        <v>88</v>
      </c>
      <c r="C31" s="548">
        <v>1122.2647596268271</v>
      </c>
      <c r="D31" s="549">
        <v>1093.5771820419661</v>
      </c>
      <c r="E31" s="548">
        <v>1081.7010042667714</v>
      </c>
      <c r="F31" s="549">
        <v>1103.8297277550466</v>
      </c>
      <c r="G31" s="548">
        <v>1082.7037308418614</v>
      </c>
      <c r="I31" s="86"/>
      <c r="J31" s="518">
        <v>-1080856.127974628</v>
      </c>
      <c r="K31" s="518">
        <v>-1061928.8760971432</v>
      </c>
      <c r="L31" s="518">
        <v>-1077856.8802839348</v>
      </c>
      <c r="M31" s="518">
        <v>-1050032.9687416481</v>
      </c>
    </row>
    <row r="32" spans="1:13" hidden="1">
      <c r="A32" s="118"/>
      <c r="B32" s="553"/>
      <c r="C32" s="563"/>
      <c r="D32" s="564"/>
      <c r="E32" s="563"/>
      <c r="F32" s="564"/>
      <c r="G32" s="563"/>
      <c r="I32" s="86"/>
    </row>
    <row r="33" spans="1:13" ht="4.7" customHeight="1">
      <c r="A33" s="40"/>
      <c r="B33" s="553"/>
      <c r="C33" s="559"/>
      <c r="D33" s="560"/>
      <c r="E33" s="559"/>
      <c r="F33" s="560"/>
      <c r="G33" s="559"/>
      <c r="I33" s="86"/>
    </row>
    <row r="34" spans="1:13" hidden="1">
      <c r="A34" s="119"/>
      <c r="B34" s="553"/>
      <c r="C34" s="561"/>
      <c r="D34" s="562"/>
      <c r="E34" s="561"/>
      <c r="F34" s="562"/>
      <c r="G34" s="561"/>
      <c r="I34" s="86"/>
    </row>
    <row r="35" spans="1:13" hidden="1">
      <c r="A35" s="120"/>
      <c r="B35" s="553"/>
      <c r="C35" s="554"/>
      <c r="D35" s="555"/>
      <c r="E35" s="554"/>
      <c r="F35" s="555"/>
      <c r="G35" s="554"/>
      <c r="I35" s="86"/>
    </row>
    <row r="36" spans="1:13" hidden="1">
      <c r="A36" s="40"/>
      <c r="B36" s="553"/>
      <c r="C36" s="556"/>
      <c r="D36" s="557"/>
      <c r="E36" s="556"/>
      <c r="F36" s="557"/>
      <c r="G36" s="556"/>
      <c r="I36" s="86"/>
    </row>
    <row r="37" spans="1:13" hidden="1">
      <c r="A37" s="117"/>
      <c r="B37" s="553"/>
      <c r="C37" s="548"/>
      <c r="D37" s="549"/>
      <c r="E37" s="548"/>
      <c r="F37" s="549"/>
      <c r="G37" s="548"/>
      <c r="I37" s="86"/>
    </row>
    <row r="38" spans="1:13" hidden="1">
      <c r="A38" s="120"/>
      <c r="B38" s="553"/>
      <c r="C38" s="554"/>
      <c r="D38" s="555"/>
      <c r="E38" s="554"/>
      <c r="F38" s="555"/>
      <c r="G38" s="554"/>
      <c r="I38" s="86"/>
    </row>
    <row r="39" spans="1:13" hidden="1">
      <c r="A39" s="120"/>
      <c r="B39" s="553"/>
      <c r="C39" s="554"/>
      <c r="D39" s="555"/>
      <c r="E39" s="554"/>
      <c r="F39" s="555"/>
      <c r="G39" s="554"/>
      <c r="I39" s="86"/>
    </row>
    <row r="40" spans="1:13" hidden="1">
      <c r="A40" s="120"/>
      <c r="B40" s="553"/>
      <c r="C40" s="554"/>
      <c r="D40" s="555"/>
      <c r="E40" s="554"/>
      <c r="F40" s="555"/>
      <c r="G40" s="554"/>
      <c r="I40" s="86"/>
    </row>
    <row r="41" spans="1:13" hidden="1">
      <c r="A41" s="120"/>
      <c r="B41" s="553"/>
      <c r="C41" s="548"/>
      <c r="D41" s="549"/>
      <c r="E41" s="548"/>
      <c r="F41" s="549"/>
      <c r="G41" s="548"/>
      <c r="I41" s="86"/>
    </row>
    <row r="42" spans="1:13">
      <c r="A42" s="117" t="s">
        <v>83</v>
      </c>
      <c r="B42" s="553"/>
      <c r="C42" s="548"/>
      <c r="D42" s="549"/>
      <c r="E42" s="548"/>
      <c r="F42" s="549"/>
      <c r="G42" s="548"/>
      <c r="I42" s="86"/>
    </row>
    <row r="43" spans="1:13">
      <c r="A43" s="121" t="s">
        <v>84</v>
      </c>
      <c r="B43" s="553" t="s">
        <v>21</v>
      </c>
      <c r="C43" s="548">
        <v>232678.122</v>
      </c>
      <c r="D43" s="549">
        <v>225292.22099999996</v>
      </c>
      <c r="E43" s="548">
        <v>219099.71799999996</v>
      </c>
      <c r="F43" s="549">
        <v>213257.73699999999</v>
      </c>
      <c r="G43" s="548">
        <v>208448.42800000001</v>
      </c>
      <c r="I43" s="86"/>
      <c r="J43" s="518">
        <v>225292.22099999996</v>
      </c>
      <c r="K43" s="518">
        <v>219099.71799999996</v>
      </c>
      <c r="L43" s="518">
        <v>213257.73699999999</v>
      </c>
      <c r="M43" s="518">
        <v>208448.42800000001</v>
      </c>
    </row>
    <row r="44" spans="1:13" s="128" customFormat="1">
      <c r="A44" s="123" t="s">
        <v>275</v>
      </c>
      <c r="B44" s="565" t="s">
        <v>21</v>
      </c>
      <c r="C44" s="566">
        <v>224124.41700000002</v>
      </c>
      <c r="D44" s="567">
        <v>216720.69300000003</v>
      </c>
      <c r="E44" s="566">
        <v>210300.31199999998</v>
      </c>
      <c r="F44" s="567">
        <v>205263.33100000001</v>
      </c>
      <c r="G44" s="566">
        <v>200786.277</v>
      </c>
      <c r="I44" s="129"/>
      <c r="J44" s="518">
        <v>216720.69300000003</v>
      </c>
      <c r="K44" s="518">
        <v>210300.31199999998</v>
      </c>
      <c r="L44" s="518">
        <v>205263.33100000001</v>
      </c>
      <c r="M44" s="518">
        <v>200786.277</v>
      </c>
    </row>
    <row r="45" spans="1:13">
      <c r="A45" s="122" t="s">
        <v>85</v>
      </c>
      <c r="B45" s="553" t="s">
        <v>23</v>
      </c>
      <c r="C45" s="568">
        <v>0.69370781717528152</v>
      </c>
      <c r="D45" s="569">
        <v>0.67809344540611483</v>
      </c>
      <c r="E45" s="568">
        <v>0.66839866239558043</v>
      </c>
      <c r="F45" s="569">
        <v>0.65155115794084184</v>
      </c>
      <c r="G45" s="568">
        <v>0.63932752922408265</v>
      </c>
      <c r="I45" s="86"/>
      <c r="J45" s="533">
        <v>-225291.54290655456</v>
      </c>
      <c r="K45" s="533">
        <v>-219099.04960133758</v>
      </c>
      <c r="L45" s="533">
        <v>-213257.08544884206</v>
      </c>
      <c r="M45" s="533">
        <v>-208447.78867247078</v>
      </c>
    </row>
    <row r="46" spans="1:13">
      <c r="A46" s="121" t="s">
        <v>86</v>
      </c>
      <c r="B46" s="553" t="s">
        <v>89</v>
      </c>
      <c r="C46" s="548">
        <v>14248315.206926145</v>
      </c>
      <c r="D46" s="549">
        <v>13853329.999226153</v>
      </c>
      <c r="E46" s="548">
        <v>13485280.41523765</v>
      </c>
      <c r="F46" s="549">
        <v>12561337.86180136</v>
      </c>
      <c r="G46" s="548">
        <v>11849333.770498659</v>
      </c>
      <c r="I46" s="86"/>
      <c r="J46" s="518">
        <v>13636609.306226153</v>
      </c>
      <c r="K46" s="518">
        <v>13274980.103237649</v>
      </c>
      <c r="L46" s="518">
        <v>12356074.53080136</v>
      </c>
      <c r="M46" s="518">
        <v>11648547.493498659</v>
      </c>
    </row>
    <row r="47" spans="1:13" hidden="1">
      <c r="A47" s="124"/>
      <c r="B47" s="553"/>
      <c r="C47" s="548"/>
      <c r="D47" s="549"/>
      <c r="E47" s="548"/>
      <c r="F47" s="549"/>
      <c r="G47" s="548"/>
      <c r="I47" s="86"/>
      <c r="J47" s="518">
        <v>-0.67809344540611483</v>
      </c>
      <c r="K47" s="518">
        <v>-0.66839866239558043</v>
      </c>
      <c r="L47" s="518">
        <v>-0.65155115794084184</v>
      </c>
      <c r="M47" s="518">
        <v>-0.63932752922408265</v>
      </c>
    </row>
    <row r="48" spans="1:13">
      <c r="A48" s="121" t="s">
        <v>92</v>
      </c>
      <c r="B48" s="553" t="s">
        <v>90</v>
      </c>
      <c r="C48" s="548">
        <v>20761.945368360135</v>
      </c>
      <c r="D48" s="549">
        <v>20779.131101268911</v>
      </c>
      <c r="E48" s="548">
        <v>20758.040003749808</v>
      </c>
      <c r="F48" s="549">
        <v>19929.99280801637</v>
      </c>
      <c r="G48" s="548">
        <v>19228.494497609328</v>
      </c>
      <c r="I48" s="86"/>
      <c r="J48" s="518">
        <v>-13832550.868124884</v>
      </c>
      <c r="K48" s="518">
        <v>-13464522.3752339</v>
      </c>
      <c r="L48" s="518">
        <v>-12541407.868993344</v>
      </c>
      <c r="M48" s="518">
        <v>-11830105.276001049</v>
      </c>
    </row>
    <row r="49" spans="1:13">
      <c r="A49" s="121"/>
      <c r="B49" s="553"/>
      <c r="C49" s="570"/>
      <c r="D49" s="571"/>
      <c r="E49" s="570"/>
      <c r="F49" s="571"/>
      <c r="G49" s="570"/>
      <c r="I49" s="86"/>
    </row>
    <row r="50" spans="1:13">
      <c r="A50" s="28"/>
      <c r="B50" s="553"/>
      <c r="C50" s="554"/>
      <c r="D50" s="555"/>
      <c r="E50" s="554"/>
      <c r="F50" s="555"/>
      <c r="G50" s="554"/>
      <c r="I50" s="86"/>
    </row>
    <row r="51" spans="1:13">
      <c r="A51" s="24" t="s">
        <v>180</v>
      </c>
      <c r="B51" s="553"/>
      <c r="C51" s="554"/>
      <c r="D51" s="555"/>
      <c r="E51" s="554"/>
      <c r="F51" s="555"/>
      <c r="G51" s="554"/>
      <c r="I51" s="86"/>
    </row>
    <row r="52" spans="1:13">
      <c r="A52" s="55" t="s">
        <v>151</v>
      </c>
      <c r="B52" s="553" t="s">
        <v>21</v>
      </c>
      <c r="C52" s="572">
        <v>6046.2063430000007</v>
      </c>
      <c r="D52" s="573">
        <v>5642.0883430000004</v>
      </c>
      <c r="E52" s="572">
        <v>5210.1793430000007</v>
      </c>
      <c r="F52" s="573">
        <v>4792.8793430000005</v>
      </c>
      <c r="G52" s="572">
        <v>4482.8513430000003</v>
      </c>
      <c r="H52" s="70"/>
      <c r="I52" s="86"/>
      <c r="J52" s="518">
        <v>5642.0883430000004</v>
      </c>
      <c r="K52" s="518">
        <v>5210.1793430000007</v>
      </c>
      <c r="L52" s="518">
        <v>4792.8793430000005</v>
      </c>
      <c r="M52" s="518">
        <v>4482.8513430000003</v>
      </c>
    </row>
    <row r="53" spans="1:13" hidden="1">
      <c r="A53" s="138"/>
      <c r="B53" s="565"/>
      <c r="C53" s="574"/>
      <c r="D53" s="575"/>
      <c r="E53" s="574"/>
      <c r="F53" s="575"/>
      <c r="G53" s="574"/>
      <c r="H53" s="70"/>
      <c r="I53" s="86"/>
      <c r="J53" s="518">
        <v>0</v>
      </c>
      <c r="K53" s="518">
        <v>0</v>
      </c>
      <c r="L53" s="518">
        <v>0</v>
      </c>
      <c r="M53" s="518">
        <v>0</v>
      </c>
    </row>
    <row r="54" spans="1:13" hidden="1">
      <c r="A54" s="138"/>
      <c r="B54" s="565"/>
      <c r="C54" s="554"/>
      <c r="D54" s="555"/>
      <c r="E54" s="554"/>
      <c r="F54" s="555"/>
      <c r="G54" s="554"/>
      <c r="H54" s="70"/>
      <c r="I54" s="86"/>
      <c r="J54" s="533">
        <v>-5642.0883430000004</v>
      </c>
      <c r="K54" s="533">
        <v>-5210.1793430000007</v>
      </c>
      <c r="L54" s="533">
        <v>-4792.8793430000005</v>
      </c>
      <c r="M54" s="533">
        <v>-4482.8513430000003</v>
      </c>
    </row>
    <row r="55" spans="1:13">
      <c r="A55" s="28" t="s">
        <v>43</v>
      </c>
      <c r="B55" s="553" t="s">
        <v>21</v>
      </c>
      <c r="C55" s="572">
        <v>404.11799999999999</v>
      </c>
      <c r="D55" s="573">
        <v>431.90899999999999</v>
      </c>
      <c r="E55" s="572">
        <v>417.3</v>
      </c>
      <c r="F55" s="573">
        <v>310.02800000000002</v>
      </c>
      <c r="G55" s="572">
        <v>322.73899999999952</v>
      </c>
      <c r="I55" s="86"/>
      <c r="J55" s="518">
        <v>431.90899999999999</v>
      </c>
      <c r="K55" s="518">
        <v>417.3</v>
      </c>
      <c r="L55" s="518">
        <v>310.02800000000002</v>
      </c>
      <c r="M55" s="518">
        <v>322.73899999999952</v>
      </c>
    </row>
    <row r="56" spans="1:13">
      <c r="A56" s="28" t="s">
        <v>24</v>
      </c>
      <c r="B56" s="553" t="s">
        <v>36</v>
      </c>
      <c r="C56" s="572">
        <v>614.25975529432208</v>
      </c>
      <c r="D56" s="573">
        <v>623.64345311287423</v>
      </c>
      <c r="E56" s="572">
        <v>645.91094591064473</v>
      </c>
      <c r="F56" s="573">
        <v>652.05580827579797</v>
      </c>
      <c r="G56" s="572">
        <v>650.21633953722414</v>
      </c>
      <c r="I56" s="86"/>
      <c r="J56" s="518">
        <v>623.64345311287423</v>
      </c>
      <c r="K56" s="518">
        <v>645.91094591064473</v>
      </c>
      <c r="L56" s="518">
        <v>652.05580827579797</v>
      </c>
      <c r="M56" s="518">
        <v>650.21633953722414</v>
      </c>
    </row>
    <row r="57" spans="1:13">
      <c r="A57" s="103" t="s">
        <v>24</v>
      </c>
      <c r="B57" s="553" t="s">
        <v>119</v>
      </c>
      <c r="C57" s="576">
        <v>7.4656705273275197</v>
      </c>
      <c r="D57" s="577">
        <v>7.5907648856185066</v>
      </c>
      <c r="E57" s="576">
        <v>8.0860158476545418</v>
      </c>
      <c r="F57" s="577">
        <v>8.4500585312039824</v>
      </c>
      <c r="G57" s="576">
        <v>8.6501364431461489</v>
      </c>
      <c r="I57" s="86"/>
      <c r="J57" s="518">
        <v>-424.31823511438148</v>
      </c>
      <c r="K57" s="518">
        <v>-409.21398415234546</v>
      </c>
      <c r="L57" s="518">
        <v>-301.57794146879604</v>
      </c>
      <c r="M57" s="518">
        <v>-314.08886355685337</v>
      </c>
    </row>
    <row r="58" spans="1:13" hidden="1">
      <c r="A58" s="81"/>
      <c r="B58" s="553"/>
      <c r="C58" s="554"/>
      <c r="D58" s="555"/>
      <c r="E58" s="554"/>
      <c r="F58" s="555"/>
      <c r="G58" s="554"/>
      <c r="I58" s="86"/>
    </row>
    <row r="59" spans="1:13">
      <c r="A59" s="32"/>
      <c r="B59" s="553"/>
      <c r="C59" s="548"/>
      <c r="D59" s="549"/>
      <c r="E59" s="548"/>
      <c r="F59" s="549"/>
      <c r="G59" s="548"/>
      <c r="I59" s="86"/>
    </row>
    <row r="60" spans="1:13">
      <c r="A60" s="104" t="s">
        <v>75</v>
      </c>
      <c r="B60" s="578"/>
      <c r="C60" s="568"/>
      <c r="D60" s="569"/>
      <c r="E60" s="568"/>
      <c r="F60" s="569"/>
      <c r="G60" s="568"/>
      <c r="I60" s="86"/>
    </row>
    <row r="61" spans="1:13">
      <c r="A61" s="77" t="s">
        <v>343</v>
      </c>
      <c r="B61" s="579" t="s">
        <v>21</v>
      </c>
      <c r="C61" s="572">
        <v>15945.659</v>
      </c>
      <c r="D61" s="573">
        <v>15985.056</v>
      </c>
      <c r="E61" s="572">
        <v>15770.837</v>
      </c>
      <c r="F61" s="573">
        <v>15705.246999999999</v>
      </c>
      <c r="G61" s="572">
        <v>16027.615</v>
      </c>
      <c r="I61" s="86"/>
      <c r="J61" s="518">
        <v>15985.056</v>
      </c>
      <c r="K61" s="518">
        <v>15770.837</v>
      </c>
      <c r="L61" s="518">
        <v>15705.246999999999</v>
      </c>
      <c r="M61" s="518">
        <v>16027.615</v>
      </c>
    </row>
    <row r="62" spans="1:13">
      <c r="A62" s="77" t="s">
        <v>76</v>
      </c>
      <c r="B62" s="579" t="s">
        <v>21</v>
      </c>
      <c r="C62" s="572">
        <v>-39.396999999999998</v>
      </c>
      <c r="D62" s="573">
        <v>214.21899999999999</v>
      </c>
      <c r="E62" s="572">
        <v>65.59</v>
      </c>
      <c r="F62" s="573">
        <v>-322.36799999999999</v>
      </c>
      <c r="G62" s="572">
        <v>-177.548</v>
      </c>
      <c r="I62" s="86"/>
      <c r="J62" s="518">
        <v>214.21899999999999</v>
      </c>
      <c r="K62" s="518">
        <v>65.59</v>
      </c>
      <c r="L62" s="518">
        <v>-322.36799999999999</v>
      </c>
      <c r="M62" s="518">
        <v>-177.548</v>
      </c>
    </row>
    <row r="63" spans="1:13">
      <c r="A63" s="77" t="s">
        <v>24</v>
      </c>
      <c r="B63" s="558" t="s">
        <v>36</v>
      </c>
      <c r="C63" s="572">
        <v>152.55903994199357</v>
      </c>
      <c r="D63" s="573">
        <v>153.9993376767836</v>
      </c>
      <c r="E63" s="572">
        <v>154.96252504091342</v>
      </c>
      <c r="F63" s="573">
        <v>157.58709845704288</v>
      </c>
      <c r="G63" s="572">
        <v>156.58278267878202</v>
      </c>
      <c r="I63" s="86"/>
      <c r="J63" s="518">
        <v>-15831.056662323217</v>
      </c>
      <c r="K63" s="518">
        <v>-15615.874474959086</v>
      </c>
      <c r="L63" s="518">
        <v>-15547.659901542957</v>
      </c>
      <c r="M63" s="518">
        <v>-15871.032217321217</v>
      </c>
    </row>
    <row r="64" spans="1:13">
      <c r="A64" s="77" t="s">
        <v>77</v>
      </c>
      <c r="B64" s="558" t="s">
        <v>119</v>
      </c>
      <c r="C64" s="576">
        <v>1.8541920064852591</v>
      </c>
      <c r="D64" s="577">
        <v>1.8744248159915531</v>
      </c>
      <c r="E64" s="576">
        <v>1.9399414752242543</v>
      </c>
      <c r="F64" s="577">
        <v>2.0421874766298926</v>
      </c>
      <c r="G64" s="576">
        <v>2.0830950446169534</v>
      </c>
      <c r="I64" s="86"/>
      <c r="J64" s="518">
        <v>-212.34457518400845</v>
      </c>
      <c r="K64" s="518">
        <v>-63.650058524775751</v>
      </c>
      <c r="L64" s="518">
        <v>324.41018747662991</v>
      </c>
      <c r="M64" s="518">
        <v>179.63109504461696</v>
      </c>
    </row>
    <row r="65" spans="1:13">
      <c r="A65" s="77" t="s">
        <v>44</v>
      </c>
      <c r="B65" s="558" t="s">
        <v>23</v>
      </c>
      <c r="C65" s="554">
        <v>2.3240501812834321E-2</v>
      </c>
      <c r="D65" s="555">
        <v>2.0184645935426241E-2</v>
      </c>
      <c r="E65" s="554">
        <v>2.2681343671131855E-2</v>
      </c>
      <c r="F65" s="555">
        <v>2.4192220242015311E-2</v>
      </c>
      <c r="G65" s="554">
        <v>1.6627995334890486E-2</v>
      </c>
      <c r="I65" s="86"/>
      <c r="J65" s="533">
        <v>-153.97915303084818</v>
      </c>
      <c r="K65" s="533">
        <v>-154.93984369724228</v>
      </c>
      <c r="L65" s="533">
        <v>-157.56290623680087</v>
      </c>
      <c r="M65" s="533">
        <v>-156.56615468344714</v>
      </c>
    </row>
    <row r="66" spans="1:13" ht="12.75" hidden="1" customHeight="1">
      <c r="A66" s="77"/>
      <c r="B66" s="105"/>
      <c r="C66" s="142"/>
      <c r="D66" s="153"/>
      <c r="E66" s="142"/>
      <c r="F66" s="153"/>
      <c r="G66" s="142"/>
      <c r="I66" s="86"/>
    </row>
    <row r="67" spans="1:13" ht="14.25" hidden="1" customHeight="1">
      <c r="A67" s="12"/>
      <c r="B67" s="105"/>
      <c r="C67" s="142"/>
      <c r="D67" s="153"/>
      <c r="E67" s="142"/>
      <c r="F67" s="153"/>
      <c r="G67" s="142"/>
      <c r="I67" s="86"/>
    </row>
    <row r="68" spans="1:13">
      <c r="A68" s="106"/>
      <c r="B68" s="107"/>
      <c r="C68" s="307"/>
      <c r="D68" s="308"/>
      <c r="E68" s="307"/>
      <c r="F68" s="308"/>
      <c r="G68" s="307"/>
      <c r="I68" s="86"/>
    </row>
    <row r="69" spans="1:13" ht="12.75" customHeight="1">
      <c r="A69" s="580"/>
      <c r="B69" s="253"/>
      <c r="C69" s="253"/>
      <c r="D69" s="253"/>
      <c r="E69" s="253"/>
      <c r="F69" s="253"/>
      <c r="G69" s="253"/>
    </row>
    <row r="70" spans="1:13">
      <c r="A70" s="458"/>
    </row>
    <row r="71" spans="1:13">
      <c r="A71" s="458"/>
    </row>
    <row r="72" spans="1:13" ht="12.75" hidden="1" customHeight="1">
      <c r="A72" s="22"/>
    </row>
    <row r="73" spans="1:13" ht="12.75" hidden="1" customHeight="1">
      <c r="A73" s="188"/>
      <c r="B73" s="161"/>
      <c r="C73" s="194"/>
      <c r="D73" s="194"/>
      <c r="E73" s="194"/>
      <c r="F73" s="194"/>
      <c r="G73" s="194"/>
    </row>
    <row r="74" spans="1:13" ht="12.75" hidden="1" customHeight="1">
      <c r="A74" s="53"/>
      <c r="B74" s="59"/>
      <c r="C74" s="176"/>
      <c r="D74" s="241"/>
      <c r="E74" s="176"/>
      <c r="F74" s="241"/>
      <c r="G74" s="176"/>
      <c r="I74" s="86"/>
    </row>
    <row r="75" spans="1:13" ht="12.75" hidden="1" customHeight="1">
      <c r="A75" s="56"/>
      <c r="B75" s="59"/>
      <c r="C75" s="177"/>
      <c r="D75" s="242"/>
      <c r="E75" s="177"/>
      <c r="F75" s="242"/>
      <c r="G75" s="177"/>
      <c r="I75" s="86"/>
    </row>
    <row r="76" spans="1:13" ht="12.75" hidden="1" customHeight="1">
      <c r="A76" s="56"/>
      <c r="B76" s="59"/>
      <c r="C76" s="177"/>
      <c r="D76" s="242"/>
      <c r="E76" s="177"/>
      <c r="F76" s="242"/>
      <c r="G76" s="177"/>
      <c r="I76" s="86"/>
    </row>
    <row r="77" spans="1:13" ht="12.75" hidden="1" customHeight="1">
      <c r="A77" s="53"/>
      <c r="B77" s="59"/>
      <c r="C77" s="177"/>
      <c r="D77" s="242"/>
      <c r="E77" s="177"/>
      <c r="F77" s="242"/>
      <c r="G77" s="177"/>
      <c r="I77" s="86"/>
    </row>
    <row r="78" spans="1:13" ht="12.75" hidden="1" customHeight="1">
      <c r="A78" s="53"/>
      <c r="B78" s="59"/>
      <c r="C78" s="177"/>
      <c r="D78" s="242"/>
      <c r="E78" s="177"/>
      <c r="F78" s="242"/>
      <c r="G78" s="177"/>
      <c r="I78" s="86"/>
    </row>
    <row r="79" spans="1:13" ht="12.75" hidden="1" customHeight="1">
      <c r="A79" s="57"/>
      <c r="B79" s="26"/>
      <c r="C79" s="178"/>
      <c r="D79" s="243"/>
      <c r="E79" s="178"/>
      <c r="F79" s="243"/>
      <c r="G79" s="178"/>
      <c r="I79" s="86"/>
    </row>
    <row r="80" spans="1:13" ht="12.75" hidden="1" customHeight="1">
      <c r="A80" s="53"/>
      <c r="B80" s="59"/>
      <c r="C80" s="177"/>
      <c r="D80" s="242"/>
      <c r="E80" s="177"/>
      <c r="F80" s="242"/>
      <c r="G80" s="177"/>
      <c r="I80" s="86"/>
    </row>
    <row r="81" spans="1:13" ht="12.75" hidden="1" customHeight="1">
      <c r="A81" s="58"/>
      <c r="B81" s="60"/>
      <c r="C81" s="175"/>
      <c r="D81" s="244"/>
      <c r="E81" s="175"/>
      <c r="F81" s="244"/>
      <c r="G81" s="175"/>
      <c r="I81" s="86"/>
    </row>
    <row r="82" spans="1:13" ht="12.75" hidden="1" customHeight="1">
      <c r="A82" s="37"/>
      <c r="B82" s="41"/>
      <c r="C82" s="41"/>
      <c r="D82" s="41"/>
      <c r="E82" s="41"/>
      <c r="F82" s="41"/>
      <c r="G82" s="41"/>
    </row>
    <row r="83" spans="1:13">
      <c r="A83" s="37"/>
      <c r="B83" s="41"/>
      <c r="C83" s="41"/>
      <c r="D83" s="41"/>
      <c r="E83" s="41"/>
      <c r="F83" s="41"/>
      <c r="G83" s="41"/>
    </row>
    <row r="84" spans="1:13">
      <c r="A84" s="188" t="s">
        <v>19</v>
      </c>
      <c r="B84" s="161" t="s">
        <v>20</v>
      </c>
      <c r="C84" s="194">
        <f>C5</f>
        <v>45016</v>
      </c>
      <c r="D84" s="194">
        <f t="shared" ref="D84:G84" si="0">D5</f>
        <v>44926</v>
      </c>
      <c r="E84" s="194">
        <f t="shared" si="0"/>
        <v>44834</v>
      </c>
      <c r="F84" s="194">
        <f t="shared" si="0"/>
        <v>44742</v>
      </c>
      <c r="G84" s="194">
        <f t="shared" si="0"/>
        <v>44651</v>
      </c>
    </row>
    <row r="85" spans="1:13">
      <c r="A85" s="71" t="s">
        <v>26</v>
      </c>
      <c r="B85" s="179"/>
      <c r="C85" s="183"/>
      <c r="D85" s="245"/>
      <c r="E85" s="183"/>
      <c r="F85" s="245"/>
      <c r="G85" s="183"/>
    </row>
    <row r="86" spans="1:13">
      <c r="A86" s="72" t="s">
        <v>27</v>
      </c>
      <c r="B86" s="180" t="s">
        <v>45</v>
      </c>
      <c r="C86" s="141">
        <v>7915</v>
      </c>
      <c r="D86" s="155">
        <v>7915</v>
      </c>
      <c r="E86" s="141">
        <v>7914</v>
      </c>
      <c r="F86" s="155">
        <v>7914</v>
      </c>
      <c r="G86" s="141">
        <v>7913</v>
      </c>
      <c r="I86" s="86"/>
      <c r="J86" s="518">
        <v>-37011</v>
      </c>
      <c r="K86" s="518">
        <v>-36920</v>
      </c>
      <c r="L86" s="518">
        <v>-36828</v>
      </c>
      <c r="M86" s="518">
        <v>-36738</v>
      </c>
    </row>
    <row r="87" spans="1:13">
      <c r="A87" s="72" t="s">
        <v>46</v>
      </c>
      <c r="B87" s="180" t="s">
        <v>45</v>
      </c>
      <c r="C87" s="141">
        <v>802577</v>
      </c>
      <c r="D87" s="155">
        <v>801620</v>
      </c>
      <c r="E87" s="141">
        <v>799569</v>
      </c>
      <c r="F87" s="155">
        <v>798104</v>
      </c>
      <c r="G87" s="141">
        <v>795126</v>
      </c>
      <c r="I87" s="86"/>
      <c r="J87" s="518">
        <v>801620</v>
      </c>
      <c r="K87" s="518">
        <v>799569</v>
      </c>
      <c r="L87" s="518">
        <v>798104</v>
      </c>
      <c r="M87" s="518">
        <v>795126</v>
      </c>
    </row>
    <row r="88" spans="1:13">
      <c r="A88" s="72" t="s">
        <v>28</v>
      </c>
      <c r="B88" s="180" t="s">
        <v>23</v>
      </c>
      <c r="C88" s="147">
        <v>0.95879320502230303</v>
      </c>
      <c r="D88" s="224">
        <v>0.95834810754997524</v>
      </c>
      <c r="E88" s="147">
        <v>0.95741643317363301</v>
      </c>
      <c r="F88" s="224">
        <v>0.95698933091029237</v>
      </c>
      <c r="G88" s="147">
        <v>0.9565540434495291</v>
      </c>
      <c r="I88" s="86"/>
      <c r="J88" s="533">
        <v>-7914.0416518924503</v>
      </c>
      <c r="K88" s="533">
        <v>-7913.0425835668266</v>
      </c>
      <c r="L88" s="533">
        <v>-7913.0430106690901</v>
      </c>
      <c r="M88" s="533">
        <v>-7912.0434459565504</v>
      </c>
    </row>
    <row r="89" spans="1:13">
      <c r="A89" s="72" t="s">
        <v>29</v>
      </c>
      <c r="B89" s="181" t="s">
        <v>52</v>
      </c>
      <c r="C89" s="141">
        <v>388726</v>
      </c>
      <c r="D89" s="155">
        <v>376978</v>
      </c>
      <c r="E89" s="141">
        <v>367976</v>
      </c>
      <c r="F89" s="155">
        <v>361538</v>
      </c>
      <c r="G89" s="141">
        <v>355079</v>
      </c>
      <c r="I89" s="86"/>
      <c r="J89" s="518">
        <v>-424642</v>
      </c>
      <c r="K89" s="518">
        <v>-431593</v>
      </c>
      <c r="L89" s="518">
        <v>-436566</v>
      </c>
      <c r="M89" s="518">
        <v>-440047</v>
      </c>
    </row>
    <row r="90" spans="1:13">
      <c r="A90" s="72" t="s">
        <v>139</v>
      </c>
      <c r="B90" s="180" t="s">
        <v>45</v>
      </c>
      <c r="C90" s="141">
        <v>275069</v>
      </c>
      <c r="D90" s="155">
        <v>262619</v>
      </c>
      <c r="E90" s="141">
        <v>253998</v>
      </c>
      <c r="F90" s="155">
        <v>245626</v>
      </c>
      <c r="G90" s="141">
        <v>237577</v>
      </c>
      <c r="I90" s="86"/>
      <c r="J90" s="518">
        <v>262618.04165189248</v>
      </c>
      <c r="K90" s="518">
        <v>253997.04258356683</v>
      </c>
      <c r="L90" s="518">
        <v>245625.04301066909</v>
      </c>
      <c r="M90" s="518">
        <v>237576.04344595654</v>
      </c>
    </row>
    <row r="91" spans="1:13" hidden="1">
      <c r="A91" s="130" t="s">
        <v>140</v>
      </c>
      <c r="B91" s="182" t="s">
        <v>45</v>
      </c>
      <c r="C91" s="152">
        <v>274302</v>
      </c>
      <c r="D91" s="218">
        <v>261763</v>
      </c>
      <c r="E91" s="152">
        <v>253307</v>
      </c>
      <c r="F91" s="218">
        <v>244920</v>
      </c>
      <c r="G91" s="152">
        <v>236882</v>
      </c>
      <c r="I91" s="86"/>
      <c r="J91" s="518">
        <v>-115215</v>
      </c>
      <c r="K91" s="518">
        <v>-114669</v>
      </c>
      <c r="L91" s="518">
        <v>-116618</v>
      </c>
      <c r="M91" s="518">
        <v>-118197</v>
      </c>
    </row>
    <row r="92" spans="1:13">
      <c r="A92" s="72" t="s">
        <v>141</v>
      </c>
      <c r="B92" s="180" t="s">
        <v>45</v>
      </c>
      <c r="C92" s="141">
        <v>832369</v>
      </c>
      <c r="D92" s="155">
        <v>806197</v>
      </c>
      <c r="E92" s="141">
        <v>787498</v>
      </c>
      <c r="F92" s="155">
        <v>766673</v>
      </c>
      <c r="G92" s="141">
        <v>752136</v>
      </c>
      <c r="I92" s="86"/>
      <c r="J92" s="518">
        <v>543578</v>
      </c>
      <c r="K92" s="518">
        <v>533500</v>
      </c>
      <c r="L92" s="518">
        <v>521047</v>
      </c>
      <c r="M92" s="518">
        <v>514559</v>
      </c>
    </row>
    <row r="93" spans="1:13" ht="1.5" customHeight="1">
      <c r="A93" s="73"/>
      <c r="B93" s="180"/>
      <c r="C93" s="184">
        <v>0</v>
      </c>
      <c r="D93" s="246">
        <v>0</v>
      </c>
      <c r="E93" s="184">
        <v>0</v>
      </c>
      <c r="F93" s="246">
        <v>0</v>
      </c>
      <c r="G93" s="184">
        <v>0</v>
      </c>
      <c r="J93" s="518">
        <v>-261763</v>
      </c>
      <c r="K93" s="518">
        <v>-253307</v>
      </c>
      <c r="L93" s="518">
        <v>-244920</v>
      </c>
      <c r="M93" s="518">
        <v>-236882</v>
      </c>
    </row>
    <row r="94" spans="1:13">
      <c r="A94" s="72" t="s">
        <v>181</v>
      </c>
      <c r="B94" s="180" t="s">
        <v>45</v>
      </c>
      <c r="C94" s="141">
        <v>1199</v>
      </c>
      <c r="D94" s="155">
        <v>1140</v>
      </c>
      <c r="E94" s="141">
        <v>1060</v>
      </c>
      <c r="F94" s="155">
        <v>983</v>
      </c>
      <c r="G94" s="141">
        <v>847</v>
      </c>
      <c r="I94" s="86"/>
      <c r="J94" s="518">
        <v>-805057</v>
      </c>
      <c r="K94" s="518">
        <v>-786438</v>
      </c>
      <c r="L94" s="518">
        <v>-765690</v>
      </c>
      <c r="M94" s="518">
        <v>-751289</v>
      </c>
    </row>
    <row r="95" spans="1:13" ht="1.5" customHeight="1">
      <c r="A95" s="73"/>
      <c r="B95" s="180"/>
      <c r="C95" s="184">
        <v>0</v>
      </c>
      <c r="D95" s="246">
        <v>0</v>
      </c>
      <c r="E95" s="184">
        <v>0</v>
      </c>
      <c r="F95" s="246">
        <v>0</v>
      </c>
      <c r="G95" s="184">
        <v>0</v>
      </c>
      <c r="J95" s="518">
        <v>0</v>
      </c>
      <c r="K95" s="518">
        <v>0</v>
      </c>
      <c r="L95" s="518">
        <v>0</v>
      </c>
      <c r="M95" s="518">
        <v>0</v>
      </c>
    </row>
    <row r="96" spans="1:13">
      <c r="A96" s="72" t="s">
        <v>142</v>
      </c>
      <c r="B96" s="181" t="s">
        <v>45</v>
      </c>
      <c r="C96" s="177">
        <v>7</v>
      </c>
      <c r="D96" s="242">
        <v>7</v>
      </c>
      <c r="E96" s="177">
        <v>7</v>
      </c>
      <c r="F96" s="242">
        <v>7</v>
      </c>
      <c r="G96" s="177">
        <v>7</v>
      </c>
      <c r="I96" s="86"/>
      <c r="J96" s="518">
        <v>-1133</v>
      </c>
      <c r="K96" s="518">
        <v>-1053</v>
      </c>
      <c r="L96" s="518">
        <v>-976</v>
      </c>
      <c r="M96" s="518">
        <v>-840</v>
      </c>
    </row>
    <row r="97" spans="1:13" ht="1.5" customHeight="1">
      <c r="A97" s="73"/>
      <c r="B97" s="180"/>
      <c r="C97" s="184"/>
      <c r="D97" s="246"/>
      <c r="E97" s="184"/>
      <c r="F97" s="246"/>
      <c r="G97" s="184"/>
      <c r="J97" s="518">
        <v>0</v>
      </c>
      <c r="K97" s="518">
        <v>0</v>
      </c>
      <c r="L97" s="518">
        <v>0</v>
      </c>
      <c r="M97" s="518">
        <v>0</v>
      </c>
    </row>
    <row r="98" spans="1:13">
      <c r="A98" s="57" t="s">
        <v>75</v>
      </c>
      <c r="B98" s="59"/>
      <c r="C98" s="141"/>
      <c r="D98" s="155"/>
      <c r="E98" s="141"/>
      <c r="F98" s="155"/>
      <c r="G98" s="141"/>
      <c r="I98" s="86"/>
      <c r="J98" s="518">
        <v>-7</v>
      </c>
      <c r="K98" s="518">
        <v>-7</v>
      </c>
      <c r="L98" s="518">
        <v>-7</v>
      </c>
      <c r="M98" s="518">
        <v>-7</v>
      </c>
    </row>
    <row r="99" spans="1:13">
      <c r="A99" s="53" t="s">
        <v>78</v>
      </c>
      <c r="B99" s="59" t="s">
        <v>45</v>
      </c>
      <c r="C99" s="141">
        <v>639</v>
      </c>
      <c r="D99" s="155">
        <v>639</v>
      </c>
      <c r="E99" s="141">
        <v>639</v>
      </c>
      <c r="F99" s="155">
        <v>639</v>
      </c>
      <c r="G99" s="141">
        <v>639</v>
      </c>
      <c r="I99" s="86"/>
      <c r="J99" s="518">
        <v>639</v>
      </c>
      <c r="K99" s="518">
        <v>639</v>
      </c>
      <c r="L99" s="518">
        <v>639</v>
      </c>
      <c r="M99" s="518">
        <v>639</v>
      </c>
    </row>
    <row r="100" spans="1:13">
      <c r="A100" s="108" t="s">
        <v>80</v>
      </c>
      <c r="B100" s="109" t="s">
        <v>23</v>
      </c>
      <c r="C100" s="454">
        <v>0.99843749999999998</v>
      </c>
      <c r="D100" s="455">
        <v>0.99843749999999998</v>
      </c>
      <c r="E100" s="454">
        <v>0.99843749999999998</v>
      </c>
      <c r="F100" s="455">
        <v>0.99843749999999998</v>
      </c>
      <c r="G100" s="454">
        <v>0.99843749999999998</v>
      </c>
      <c r="I100" s="86"/>
      <c r="J100" s="533">
        <v>0.99843749999999998</v>
      </c>
      <c r="K100" s="533">
        <v>0.99843749999999998</v>
      </c>
      <c r="L100" s="533">
        <v>0.99843749999999998</v>
      </c>
      <c r="M100" s="533">
        <v>0.99843749999999998</v>
      </c>
    </row>
    <row r="101" spans="1:13">
      <c r="A101" s="55"/>
    </row>
    <row r="102" spans="1:13" hidden="1">
      <c r="A102" s="24" t="s">
        <v>59</v>
      </c>
    </row>
    <row r="103" spans="1:13" hidden="1">
      <c r="A103" s="188" t="s">
        <v>19</v>
      </c>
      <c r="B103" s="161" t="s">
        <v>20</v>
      </c>
      <c r="C103" s="194">
        <f>C84</f>
        <v>45016</v>
      </c>
      <c r="D103" s="194">
        <f>D84</f>
        <v>44926</v>
      </c>
      <c r="E103" s="194">
        <f>E84</f>
        <v>44834</v>
      </c>
      <c r="F103" s="194">
        <f>F84</f>
        <v>44742</v>
      </c>
      <c r="G103" s="194">
        <f>G84</f>
        <v>44651</v>
      </c>
    </row>
    <row r="104" spans="1:13" hidden="1">
      <c r="A104" s="55" t="s">
        <v>112</v>
      </c>
      <c r="B104" s="29" t="s">
        <v>22</v>
      </c>
      <c r="C104" s="185"/>
      <c r="D104" s="220"/>
      <c r="E104" s="185"/>
      <c r="F104" s="220"/>
      <c r="G104" s="185"/>
      <c r="I104" s="86"/>
    </row>
    <row r="105" spans="1:13" hidden="1">
      <c r="A105" s="55" t="s">
        <v>113</v>
      </c>
      <c r="B105" s="29" t="s">
        <v>22</v>
      </c>
      <c r="C105" s="186"/>
      <c r="D105" s="221"/>
      <c r="E105" s="186"/>
      <c r="F105" s="221"/>
      <c r="G105" s="186"/>
      <c r="I105" s="86"/>
    </row>
    <row r="106" spans="1:13" hidden="1">
      <c r="A106" s="24" t="s">
        <v>33</v>
      </c>
      <c r="B106" s="29"/>
      <c r="C106" s="186"/>
      <c r="D106" s="221"/>
      <c r="E106" s="186"/>
      <c r="F106" s="221"/>
      <c r="G106" s="186"/>
    </row>
    <row r="107" spans="1:13" hidden="1">
      <c r="A107" s="190" t="s">
        <v>101</v>
      </c>
      <c r="B107" s="29" t="s">
        <v>25</v>
      </c>
      <c r="C107" s="186"/>
      <c r="D107" s="221"/>
      <c r="E107" s="186"/>
      <c r="F107" s="221"/>
      <c r="G107" s="186"/>
      <c r="I107" s="86"/>
    </row>
    <row r="108" spans="1:13" hidden="1">
      <c r="A108" s="189" t="s">
        <v>102</v>
      </c>
      <c r="B108" s="25" t="s">
        <v>34</v>
      </c>
      <c r="C108" s="187"/>
      <c r="D108" s="222"/>
      <c r="E108" s="187"/>
      <c r="F108" s="222"/>
      <c r="G108" s="187"/>
      <c r="I108" s="86"/>
    </row>
    <row r="109" spans="1:13" hidden="1"/>
    <row r="110" spans="1:13" hidden="1">
      <c r="A110" s="24" t="s">
        <v>35</v>
      </c>
    </row>
    <row r="111" spans="1:13" hidden="1">
      <c r="A111" s="188" t="s">
        <v>19</v>
      </c>
      <c r="B111" s="161" t="s">
        <v>20</v>
      </c>
      <c r="C111" s="194">
        <f>C103</f>
        <v>45016</v>
      </c>
      <c r="D111" s="194">
        <f>D103</f>
        <v>44926</v>
      </c>
      <c r="E111" s="194">
        <f>E103</f>
        <v>44834</v>
      </c>
      <c r="F111" s="194">
        <f>F103</f>
        <v>44742</v>
      </c>
      <c r="G111" s="194">
        <f>G103</f>
        <v>44651</v>
      </c>
      <c r="I111" s="86"/>
    </row>
    <row r="112" spans="1:13" hidden="1">
      <c r="A112" s="55" t="s">
        <v>112</v>
      </c>
      <c r="B112" s="29" t="s">
        <v>22</v>
      </c>
      <c r="C112" s="185"/>
      <c r="D112" s="220"/>
      <c r="E112" s="185"/>
      <c r="F112" s="220"/>
      <c r="G112" s="185"/>
      <c r="I112" s="86"/>
    </row>
    <row r="113" spans="1:13" hidden="1">
      <c r="A113" s="55" t="s">
        <v>113</v>
      </c>
      <c r="B113" s="29" t="s">
        <v>22</v>
      </c>
      <c r="C113" s="186"/>
      <c r="D113" s="221"/>
      <c r="E113" s="186"/>
      <c r="F113" s="221"/>
      <c r="G113" s="186"/>
    </row>
    <row r="114" spans="1:13" hidden="1">
      <c r="A114" s="189" t="s">
        <v>102</v>
      </c>
      <c r="B114" s="25" t="s">
        <v>34</v>
      </c>
      <c r="C114" s="187"/>
      <c r="D114" s="222"/>
      <c r="E114" s="187"/>
      <c r="F114" s="222"/>
      <c r="G114" s="187"/>
    </row>
    <row r="115" spans="1:13" hidden="1">
      <c r="A115" s="191"/>
    </row>
    <row r="116" spans="1:13" hidden="1">
      <c r="A116" s="24" t="s">
        <v>58</v>
      </c>
    </row>
    <row r="117" spans="1:13" hidden="1">
      <c r="A117" s="188" t="s">
        <v>19</v>
      </c>
      <c r="B117" s="161" t="s">
        <v>20</v>
      </c>
      <c r="C117" s="194">
        <f>C111</f>
        <v>45016</v>
      </c>
      <c r="D117" s="194">
        <f>D111</f>
        <v>44926</v>
      </c>
      <c r="E117" s="194">
        <f>E111</f>
        <v>44834</v>
      </c>
      <c r="F117" s="194">
        <f>F111</f>
        <v>44742</v>
      </c>
      <c r="G117" s="194">
        <f>G111</f>
        <v>44651</v>
      </c>
    </row>
    <row r="118" spans="1:13" hidden="1">
      <c r="A118" s="55" t="s">
        <v>112</v>
      </c>
      <c r="B118" s="29" t="s">
        <v>22</v>
      </c>
      <c r="C118" s="185"/>
      <c r="D118" s="220"/>
      <c r="E118" s="185"/>
      <c r="F118" s="220"/>
      <c r="G118" s="185"/>
      <c r="I118" s="86"/>
    </row>
    <row r="119" spans="1:13" hidden="1">
      <c r="A119" s="55" t="s">
        <v>113</v>
      </c>
      <c r="B119" s="29" t="s">
        <v>22</v>
      </c>
      <c r="C119" s="186"/>
      <c r="D119" s="221"/>
      <c r="E119" s="186"/>
      <c r="F119" s="221"/>
      <c r="G119" s="186"/>
      <c r="I119" s="86"/>
    </row>
    <row r="120" spans="1:13" hidden="1">
      <c r="A120" s="189" t="s">
        <v>102</v>
      </c>
      <c r="B120" s="25" t="s">
        <v>34</v>
      </c>
      <c r="C120" s="187"/>
      <c r="D120" s="222"/>
      <c r="E120" s="187"/>
      <c r="F120" s="222"/>
      <c r="G120" s="187"/>
      <c r="I120" s="86"/>
    </row>
    <row r="121" spans="1:13" hidden="1">
      <c r="A121" s="193"/>
      <c r="B121" s="193"/>
      <c r="C121" s="193"/>
      <c r="D121" s="193"/>
      <c r="E121" s="193"/>
      <c r="F121" s="193"/>
      <c r="G121" s="193"/>
    </row>
    <row r="122" spans="1:13" hidden="1"/>
    <row r="123" spans="1:13">
      <c r="A123" s="193"/>
      <c r="B123" s="193"/>
      <c r="C123" s="193"/>
      <c r="D123" s="193"/>
      <c r="E123" s="193"/>
      <c r="F123" s="193"/>
      <c r="G123" s="193"/>
    </row>
    <row r="124" spans="1:13">
      <c r="A124" s="22" t="s">
        <v>274</v>
      </c>
    </row>
    <row r="125" spans="1:13">
      <c r="F125" s="110"/>
    </row>
    <row r="126" spans="1:13">
      <c r="A126" s="160" t="s">
        <v>19</v>
      </c>
      <c r="B126" s="466" t="s">
        <v>20</v>
      </c>
      <c r="C126" s="194">
        <f>C117</f>
        <v>45016</v>
      </c>
      <c r="D126" s="194">
        <f>D117</f>
        <v>44926</v>
      </c>
      <c r="E126" s="194">
        <f>E117</f>
        <v>44834</v>
      </c>
      <c r="F126" s="194">
        <f>F117</f>
        <v>44742</v>
      </c>
      <c r="G126" s="194">
        <f>G117</f>
        <v>44651</v>
      </c>
    </row>
    <row r="127" spans="1:13">
      <c r="A127" s="57" t="s">
        <v>81</v>
      </c>
      <c r="B127" s="26" t="s">
        <v>21</v>
      </c>
      <c r="C127" s="158">
        <v>140047.571</v>
      </c>
      <c r="D127" s="159">
        <v>138501.73799999998</v>
      </c>
      <c r="E127" s="158">
        <v>134660.08899999998</v>
      </c>
      <c r="F127" s="159">
        <v>131555.698</v>
      </c>
      <c r="G127" s="158">
        <v>128428.18499999998</v>
      </c>
      <c r="I127" s="86"/>
      <c r="J127" s="518">
        <v>138501.73799999998</v>
      </c>
      <c r="K127" s="518">
        <v>134660.08899999998</v>
      </c>
      <c r="L127" s="518">
        <v>131555.698</v>
      </c>
      <c r="M127" s="518">
        <v>128428.18499999998</v>
      </c>
    </row>
    <row r="128" spans="1:13" hidden="1">
      <c r="A128" s="53"/>
      <c r="B128" s="59" t="s">
        <v>23</v>
      </c>
      <c r="C128" s="142"/>
      <c r="D128" s="153"/>
      <c r="E128" s="142"/>
      <c r="F128" s="153"/>
      <c r="G128" s="142"/>
      <c r="I128" s="86"/>
      <c r="J128" s="533">
        <v>-44926</v>
      </c>
      <c r="K128" s="533">
        <v>-44834</v>
      </c>
      <c r="L128" s="533">
        <v>-44742</v>
      </c>
      <c r="M128" s="533">
        <v>-44651</v>
      </c>
    </row>
    <row r="129" spans="1:13">
      <c r="A129" s="53" t="s">
        <v>43</v>
      </c>
      <c r="B129" s="59" t="s">
        <v>21</v>
      </c>
      <c r="C129" s="141">
        <v>1545.833000000016</v>
      </c>
      <c r="D129" s="155">
        <v>3841.6490000000181</v>
      </c>
      <c r="E129" s="141">
        <v>3104.3909999999642</v>
      </c>
      <c r="F129" s="155">
        <v>3127.5130000000217</v>
      </c>
      <c r="G129" s="141">
        <v>2666.1219999999871</v>
      </c>
      <c r="I129" s="86"/>
      <c r="J129" s="524">
        <v>-134660.08899999998</v>
      </c>
      <c r="K129" s="524">
        <v>-131555.698</v>
      </c>
      <c r="L129" s="524">
        <v>-128428.18499999998</v>
      </c>
      <c r="M129" s="524">
        <v>-125762.06299999999</v>
      </c>
    </row>
    <row r="130" spans="1:13" hidden="1">
      <c r="A130" s="53"/>
      <c r="B130" s="59"/>
      <c r="C130" s="143"/>
      <c r="D130" s="211"/>
      <c r="E130" s="143"/>
      <c r="F130" s="211"/>
      <c r="G130" s="143"/>
      <c r="I130" s="86"/>
      <c r="J130" s="524">
        <v>0</v>
      </c>
      <c r="K130" s="524">
        <v>0</v>
      </c>
      <c r="L130" s="524">
        <v>0</v>
      </c>
      <c r="M130" s="524">
        <v>0</v>
      </c>
    </row>
    <row r="131" spans="1:13">
      <c r="A131" s="53" t="s">
        <v>44</v>
      </c>
      <c r="B131" s="59" t="s">
        <v>23</v>
      </c>
      <c r="C131" s="143">
        <v>4.243484948932854E-2</v>
      </c>
      <c r="D131" s="211">
        <v>4.2427713483925156E-2</v>
      </c>
      <c r="E131" s="143">
        <v>4.2262202291762134E-2</v>
      </c>
      <c r="F131" s="211">
        <v>4.6235680883865503E-2</v>
      </c>
      <c r="G131" s="143">
        <v>4.3049191171324032E-2</v>
      </c>
      <c r="I131" s="86"/>
      <c r="J131" s="524">
        <v>-3841.6065722865342</v>
      </c>
      <c r="K131" s="524">
        <v>-3104.3487377976726</v>
      </c>
      <c r="L131" s="524">
        <v>-3127.4667643191378</v>
      </c>
      <c r="M131" s="524">
        <v>-2666.078950808816</v>
      </c>
    </row>
    <row r="132" spans="1:13">
      <c r="A132" s="53" t="s">
        <v>77</v>
      </c>
      <c r="B132" s="59" t="s">
        <v>119</v>
      </c>
      <c r="C132" s="144">
        <v>3.1113480224406973</v>
      </c>
      <c r="D132" s="212">
        <v>3.1220263012112572</v>
      </c>
      <c r="E132" s="144">
        <v>3.0592976924041255</v>
      </c>
      <c r="F132" s="212">
        <v>2.9294523234825682</v>
      </c>
      <c r="G132" s="144">
        <v>2.9107160222775303</v>
      </c>
      <c r="I132" s="86"/>
      <c r="J132" s="524">
        <v>3.1220263012112572</v>
      </c>
      <c r="K132" s="524">
        <v>3.0592976924041255</v>
      </c>
      <c r="L132" s="524">
        <v>2.9294523234825682</v>
      </c>
      <c r="M132" s="524">
        <v>2.9107160222775303</v>
      </c>
    </row>
    <row r="133" spans="1:13" hidden="1">
      <c r="A133" s="53"/>
      <c r="B133" s="127"/>
      <c r="C133" s="225">
        <v>0</v>
      </c>
      <c r="D133" s="226">
        <v>0</v>
      </c>
      <c r="E133" s="225">
        <v>0</v>
      </c>
      <c r="F133" s="226">
        <v>0</v>
      </c>
      <c r="G133" s="225">
        <v>0</v>
      </c>
      <c r="I133" s="86"/>
    </row>
    <row r="134" spans="1:13">
      <c r="A134" s="40"/>
      <c r="B134" s="125"/>
      <c r="C134" s="141"/>
      <c r="D134" s="155"/>
      <c r="E134" s="141"/>
      <c r="F134" s="155"/>
      <c r="G134" s="141"/>
      <c r="I134" s="86"/>
    </row>
    <row r="135" spans="1:13">
      <c r="A135" s="119" t="s">
        <v>82</v>
      </c>
      <c r="B135" s="125"/>
      <c r="C135" s="146"/>
      <c r="D135" s="213"/>
      <c r="E135" s="146"/>
      <c r="F135" s="213"/>
      <c r="G135" s="146"/>
      <c r="I135" s="86"/>
    </row>
    <row r="136" spans="1:13">
      <c r="A136" s="207" t="s">
        <v>276</v>
      </c>
      <c r="B136" s="467" t="s">
        <v>278</v>
      </c>
      <c r="C136" s="146">
        <v>667.05782653342169</v>
      </c>
      <c r="D136" s="213">
        <v>683.36853922963212</v>
      </c>
      <c r="E136" s="146">
        <v>641.54711960646557</v>
      </c>
      <c r="F136" s="213">
        <v>616.84984347250452</v>
      </c>
      <c r="G136" s="146">
        <v>609.47128013399333</v>
      </c>
      <c r="I136" s="86"/>
      <c r="J136" s="524">
        <v>683.36853922963212</v>
      </c>
      <c r="K136" s="524">
        <v>641.54711960646557</v>
      </c>
      <c r="L136" s="524">
        <v>616.84984347250452</v>
      </c>
      <c r="M136" s="524">
        <v>609.47128013399333</v>
      </c>
    </row>
    <row r="137" spans="1:13">
      <c r="A137" s="207" t="s">
        <v>91</v>
      </c>
      <c r="B137" s="468" t="s">
        <v>87</v>
      </c>
      <c r="C137" s="208">
        <v>113055.974136</v>
      </c>
      <c r="D137" s="214">
        <v>113851.531158</v>
      </c>
      <c r="E137" s="208">
        <v>109001.974434</v>
      </c>
      <c r="F137" s="214">
        <v>103213.476322</v>
      </c>
      <c r="G137" s="208">
        <v>98407.947392000002</v>
      </c>
      <c r="I137" s="86"/>
      <c r="J137" s="524">
        <v>113851.531158</v>
      </c>
      <c r="K137" s="524">
        <v>109001.974434</v>
      </c>
      <c r="L137" s="524">
        <v>103213.476322</v>
      </c>
      <c r="M137" s="524">
        <v>98407.947392000002</v>
      </c>
    </row>
    <row r="138" spans="1:13">
      <c r="A138" s="207" t="s">
        <v>277</v>
      </c>
      <c r="B138" s="468" t="s">
        <v>279</v>
      </c>
      <c r="C138" s="209">
        <v>1.5967221387793913</v>
      </c>
      <c r="D138" s="215">
        <v>1.6734704962994051</v>
      </c>
      <c r="E138" s="209">
        <v>1.6109546118737494</v>
      </c>
      <c r="F138" s="215">
        <v>1.5754933591214166</v>
      </c>
      <c r="G138" s="209">
        <v>1.6004797582972961</v>
      </c>
      <c r="I138" s="86"/>
      <c r="J138" s="524">
        <v>-681.69506873333273</v>
      </c>
      <c r="K138" s="524">
        <v>-639.93616499459188</v>
      </c>
      <c r="L138" s="524">
        <v>-615.27435011338309</v>
      </c>
      <c r="M138" s="524">
        <v>-607.87080037569604</v>
      </c>
    </row>
    <row r="139" spans="1:13">
      <c r="A139" s="207" t="s">
        <v>94</v>
      </c>
      <c r="B139" s="468" t="s">
        <v>88</v>
      </c>
      <c r="C139" s="208">
        <v>270.61968189826331</v>
      </c>
      <c r="D139" s="214">
        <v>278.80589669259365</v>
      </c>
      <c r="E139" s="208">
        <v>273.70902004128823</v>
      </c>
      <c r="F139" s="214">
        <v>263.61706700245736</v>
      </c>
      <c r="G139" s="208">
        <v>258.42059009221003</v>
      </c>
      <c r="I139" s="86"/>
      <c r="J139" s="518">
        <v>-113572.72526130741</v>
      </c>
      <c r="K139" s="518">
        <v>-108728.26541395871</v>
      </c>
      <c r="L139" s="518">
        <v>-102949.85925499754</v>
      </c>
      <c r="M139" s="518">
        <v>-98149.526801907792</v>
      </c>
    </row>
    <row r="140" spans="1:13" hidden="1">
      <c r="A140" s="207"/>
      <c r="B140" s="127"/>
      <c r="C140" s="227"/>
      <c r="D140" s="228"/>
      <c r="E140" s="227"/>
      <c r="F140" s="228"/>
      <c r="G140" s="227"/>
      <c r="H140" s="229"/>
      <c r="I140" s="86"/>
    </row>
    <row r="141" spans="1:13">
      <c r="A141" s="40"/>
      <c r="B141" s="125"/>
      <c r="C141" s="141"/>
      <c r="D141" s="155"/>
      <c r="E141" s="141"/>
      <c r="F141" s="155"/>
      <c r="G141" s="141"/>
      <c r="I141" s="86"/>
    </row>
    <row r="142" spans="1:13" hidden="1">
      <c r="A142" s="119"/>
      <c r="B142" s="125"/>
      <c r="C142" s="141"/>
      <c r="D142" s="155"/>
      <c r="E142" s="141"/>
      <c r="F142" s="155"/>
      <c r="G142" s="141"/>
      <c r="I142" s="86"/>
    </row>
    <row r="143" spans="1:13" hidden="1">
      <c r="A143" s="121"/>
      <c r="B143" s="125"/>
      <c r="C143" s="156"/>
      <c r="D143" s="216"/>
      <c r="E143" s="156"/>
      <c r="F143" s="216"/>
      <c r="G143" s="156"/>
      <c r="I143" s="86"/>
    </row>
    <row r="144" spans="1:13" hidden="1">
      <c r="A144" s="117"/>
      <c r="B144" s="125"/>
      <c r="C144" s="145"/>
      <c r="D144" s="154"/>
      <c r="E144" s="145"/>
      <c r="F144" s="154"/>
      <c r="G144" s="145"/>
      <c r="I144" s="86"/>
    </row>
    <row r="145" spans="1:13" hidden="1">
      <c r="A145" s="126"/>
      <c r="B145" s="59"/>
      <c r="C145" s="157"/>
      <c r="D145" s="217"/>
      <c r="E145" s="157"/>
      <c r="F145" s="217"/>
      <c r="G145" s="157"/>
      <c r="I145" s="86"/>
    </row>
    <row r="146" spans="1:13" hidden="1">
      <c r="A146" s="126"/>
      <c r="B146" s="59"/>
      <c r="C146" s="157"/>
      <c r="D146" s="217"/>
      <c r="E146" s="157"/>
      <c r="F146" s="217"/>
      <c r="G146" s="157"/>
      <c r="I146" s="86"/>
    </row>
    <row r="147" spans="1:13" hidden="1">
      <c r="A147" s="126"/>
      <c r="B147" s="59"/>
      <c r="C147" s="157"/>
      <c r="D147" s="217"/>
      <c r="E147" s="157"/>
      <c r="F147" s="217"/>
      <c r="G147" s="157"/>
      <c r="I147" s="86"/>
    </row>
    <row r="148" spans="1:13" hidden="1">
      <c r="A148" s="204"/>
      <c r="B148" s="125"/>
      <c r="C148" s="157"/>
      <c r="D148" s="217"/>
      <c r="E148" s="157"/>
      <c r="F148" s="217"/>
      <c r="G148" s="157"/>
      <c r="I148" s="86"/>
    </row>
    <row r="149" spans="1:13">
      <c r="A149" s="205" t="s">
        <v>83</v>
      </c>
      <c r="B149" s="127"/>
      <c r="C149" s="157"/>
      <c r="D149" s="217"/>
      <c r="E149" s="157"/>
      <c r="F149" s="217"/>
      <c r="G149" s="157"/>
      <c r="I149" s="86"/>
    </row>
    <row r="150" spans="1:13">
      <c r="A150" s="121" t="s">
        <v>280</v>
      </c>
      <c r="B150" s="467" t="s">
        <v>278</v>
      </c>
      <c r="C150" s="141">
        <v>506.7087864881463</v>
      </c>
      <c r="D150" s="155">
        <v>479.45393634036765</v>
      </c>
      <c r="E150" s="141">
        <v>461.24934237099694</v>
      </c>
      <c r="F150" s="155">
        <v>421.91799470016559</v>
      </c>
      <c r="G150" s="141">
        <v>395.70589049561619</v>
      </c>
      <c r="I150" s="86"/>
      <c r="J150" s="524">
        <v>479.45393634036765</v>
      </c>
      <c r="K150" s="524">
        <v>461.24934237099694</v>
      </c>
      <c r="L150" s="524">
        <v>421.91799470016559</v>
      </c>
      <c r="M150" s="524">
        <v>395.70589049561619</v>
      </c>
    </row>
    <row r="151" spans="1:13">
      <c r="A151" s="122" t="s">
        <v>84</v>
      </c>
      <c r="B151" s="468" t="s">
        <v>21</v>
      </c>
      <c r="C151" s="152">
        <v>54647.945</v>
      </c>
      <c r="D151" s="218">
        <v>51266.748</v>
      </c>
      <c r="E151" s="152">
        <v>48594.226000000002</v>
      </c>
      <c r="F151" s="218">
        <v>46536.339</v>
      </c>
      <c r="G151" s="152">
        <v>46733.957000000002</v>
      </c>
      <c r="I151" s="86"/>
      <c r="J151" s="524">
        <v>51266.748</v>
      </c>
      <c r="K151" s="524">
        <v>48594.226000000002</v>
      </c>
      <c r="L151" s="524">
        <v>46536.339</v>
      </c>
      <c r="M151" s="524">
        <v>46733.957000000002</v>
      </c>
    </row>
    <row r="152" spans="1:13">
      <c r="A152" s="123" t="s">
        <v>104</v>
      </c>
      <c r="B152" s="469" t="s">
        <v>23</v>
      </c>
      <c r="C152" s="206">
        <v>0.39020987375782473</v>
      </c>
      <c r="D152" s="219">
        <v>0.37015238032608661</v>
      </c>
      <c r="E152" s="206">
        <v>0.36086583902376607</v>
      </c>
      <c r="F152" s="219">
        <v>0.35373868032686806</v>
      </c>
      <c r="G152" s="206">
        <v>0.36389175008585545</v>
      </c>
      <c r="H152" s="128"/>
      <c r="I152" s="86"/>
      <c r="J152" s="524">
        <v>-479.08378396004156</v>
      </c>
      <c r="K152" s="524">
        <v>-460.8884765319732</v>
      </c>
      <c r="L152" s="524">
        <v>-421.56425601983875</v>
      </c>
      <c r="M152" s="524">
        <v>-395.3419987455303</v>
      </c>
    </row>
    <row r="153" spans="1:13">
      <c r="A153" s="121" t="s">
        <v>86</v>
      </c>
      <c r="B153" s="468" t="s">
        <v>89</v>
      </c>
      <c r="C153" s="141">
        <v>749942.21674828196</v>
      </c>
      <c r="D153" s="155">
        <v>709570.28710687999</v>
      </c>
      <c r="E153" s="141">
        <v>662599.936613517</v>
      </c>
      <c r="F153" s="155">
        <v>581770.61095100699</v>
      </c>
      <c r="G153" s="141">
        <v>509303.47312318499</v>
      </c>
      <c r="I153" s="86"/>
      <c r="J153" s="524">
        <v>658303.53910687997</v>
      </c>
      <c r="K153" s="524">
        <v>614005.71061351697</v>
      </c>
      <c r="L153" s="524">
        <v>535234.27195100696</v>
      </c>
      <c r="M153" s="524">
        <v>462569.51612318499</v>
      </c>
    </row>
    <row r="154" spans="1:13">
      <c r="A154" s="121" t="s">
        <v>281</v>
      </c>
      <c r="B154" s="468" t="s">
        <v>279</v>
      </c>
      <c r="C154" s="145">
        <v>3.1769064442081549</v>
      </c>
      <c r="D154" s="154">
        <v>3.2037913891292047</v>
      </c>
      <c r="E154" s="145">
        <v>3.2093056789358774</v>
      </c>
      <c r="F154" s="154">
        <v>2.9723840572921412</v>
      </c>
      <c r="G154" s="145">
        <v>2.8860694861656686</v>
      </c>
      <c r="I154" s="86"/>
      <c r="J154" s="524">
        <v>2.833639008803118</v>
      </c>
      <c r="K154" s="524">
        <v>2.8484398399121114</v>
      </c>
      <c r="L154" s="524">
        <v>2.6186453769652731</v>
      </c>
      <c r="M154" s="524">
        <v>2.5221777360798132</v>
      </c>
    </row>
    <row r="155" spans="1:13" s="371" customFormat="1">
      <c r="A155" s="429" t="s">
        <v>92</v>
      </c>
      <c r="B155" s="468" t="s">
        <v>90</v>
      </c>
      <c r="C155" s="208">
        <v>4701.904377233649</v>
      </c>
      <c r="D155" s="214">
        <v>4741.4673308701704</v>
      </c>
      <c r="E155" s="208">
        <v>4610.2737588857426</v>
      </c>
      <c r="F155" s="214">
        <v>4098.5350487854012</v>
      </c>
      <c r="G155" s="208">
        <v>3714.5901748847104</v>
      </c>
      <c r="I155" s="372"/>
      <c r="J155" s="524">
        <v>-704828.81977600977</v>
      </c>
      <c r="K155" s="524">
        <v>-657989.6628546312</v>
      </c>
      <c r="L155" s="524">
        <v>-577672.07590222161</v>
      </c>
      <c r="M155" s="524">
        <v>-505588.88294830028</v>
      </c>
    </row>
    <row r="156" spans="1:13" s="371" customFormat="1">
      <c r="A156" s="429"/>
      <c r="B156" s="59"/>
      <c r="C156" s="141"/>
      <c r="D156" s="155"/>
      <c r="E156" s="141"/>
      <c r="F156" s="155"/>
      <c r="G156" s="141"/>
      <c r="I156" s="372"/>
      <c r="J156" s="519"/>
      <c r="K156" s="519"/>
      <c r="L156" s="519"/>
      <c r="M156" s="519"/>
    </row>
    <row r="157" spans="1:13" s="371" customFormat="1">
      <c r="A157" s="430" t="s">
        <v>282</v>
      </c>
      <c r="B157" s="59"/>
      <c r="C157" s="141"/>
      <c r="D157" s="155"/>
      <c r="E157" s="141"/>
      <c r="F157" s="155"/>
      <c r="G157" s="141"/>
      <c r="I157" s="372"/>
      <c r="J157" s="519"/>
      <c r="K157" s="519"/>
      <c r="L157" s="519"/>
      <c r="M157" s="519"/>
    </row>
    <row r="158" spans="1:13" s="371" customFormat="1">
      <c r="A158" s="431" t="s">
        <v>283</v>
      </c>
      <c r="B158" s="467" t="s">
        <v>292</v>
      </c>
      <c r="C158" s="141">
        <v>25558.747701851749</v>
      </c>
      <c r="D158" s="155">
        <v>24712.643997067022</v>
      </c>
      <c r="E158" s="141">
        <v>21530.376893692108</v>
      </c>
      <c r="F158" s="155">
        <v>18935.052670216079</v>
      </c>
      <c r="G158" s="141">
        <v>16648.827747879106</v>
      </c>
      <c r="I158" s="372"/>
      <c r="J158" s="524">
        <v>24712.643997067022</v>
      </c>
      <c r="K158" s="524">
        <v>21530.376893692108</v>
      </c>
      <c r="L158" s="524">
        <v>18935.052670216079</v>
      </c>
      <c r="M158" s="524">
        <v>16648.827747879106</v>
      </c>
    </row>
    <row r="159" spans="1:13" s="371" customFormat="1">
      <c r="A159" s="431" t="s">
        <v>284</v>
      </c>
      <c r="B159" s="467" t="s">
        <v>279</v>
      </c>
      <c r="C159" s="141">
        <v>273.60154647954249</v>
      </c>
      <c r="D159" s="155">
        <v>272.51149204027729</v>
      </c>
      <c r="E159" s="141">
        <v>250.19561999225223</v>
      </c>
      <c r="F159" s="155">
        <v>234.96144580311139</v>
      </c>
      <c r="G159" s="141">
        <v>216.95730010167162</v>
      </c>
      <c r="I159" s="372"/>
      <c r="J159" s="524">
        <v>272.51149204027729</v>
      </c>
      <c r="K159" s="524">
        <v>250.19561999225223</v>
      </c>
      <c r="L159" s="524">
        <v>234.96144580311139</v>
      </c>
      <c r="M159" s="524">
        <v>216.95730010167162</v>
      </c>
    </row>
    <row r="160" spans="1:13" s="371" customFormat="1">
      <c r="A160" s="432" t="s">
        <v>285</v>
      </c>
      <c r="B160" s="467" t="s">
        <v>278</v>
      </c>
      <c r="C160" s="141">
        <v>187.42786217215215</v>
      </c>
      <c r="D160" s="155">
        <v>188.83139516697477</v>
      </c>
      <c r="E160" s="141">
        <v>176.81283063728489</v>
      </c>
      <c r="F160" s="155">
        <v>160.34345575049457</v>
      </c>
      <c r="G160" s="141">
        <v>145.4504795690099</v>
      </c>
      <c r="I160" s="372"/>
      <c r="J160" s="524">
        <v>-24523.812601900048</v>
      </c>
      <c r="K160" s="524">
        <v>-21353.564063054822</v>
      </c>
      <c r="L160" s="524">
        <v>-18774.709214465583</v>
      </c>
      <c r="M160" s="524">
        <v>-16503.377268310098</v>
      </c>
    </row>
    <row r="161" spans="1:13" s="371" customFormat="1">
      <c r="A161" s="432" t="s">
        <v>286</v>
      </c>
      <c r="B161" s="467" t="s">
        <v>21</v>
      </c>
      <c r="C161" s="141">
        <v>31485.114000000005</v>
      </c>
      <c r="D161" s="155">
        <v>31353.794999999995</v>
      </c>
      <c r="E161" s="141">
        <v>29680.221817999995</v>
      </c>
      <c r="F161" s="155">
        <v>27621.536</v>
      </c>
      <c r="G161" s="141">
        <v>26154.627</v>
      </c>
      <c r="I161" s="372"/>
      <c r="J161" s="524">
        <v>31081.283507959717</v>
      </c>
      <c r="K161" s="524">
        <v>29430.026198007741</v>
      </c>
      <c r="L161" s="524">
        <v>27386.57455419689</v>
      </c>
      <c r="M161" s="524">
        <v>25937.669699898328</v>
      </c>
    </row>
    <row r="162" spans="1:13" s="371" customFormat="1">
      <c r="A162" s="431" t="s">
        <v>287</v>
      </c>
      <c r="B162" s="467" t="s">
        <v>279</v>
      </c>
      <c r="C162" s="145">
        <v>2.0063797155421685</v>
      </c>
      <c r="D162" s="154">
        <v>2.082283273578772</v>
      </c>
      <c r="E162" s="145">
        <v>2.0546688988450179</v>
      </c>
      <c r="F162" s="154">
        <v>1.9896712644197514</v>
      </c>
      <c r="G162" s="145">
        <v>1.8954213367848511</v>
      </c>
      <c r="I162" s="372"/>
      <c r="J162" s="524">
        <v>-186.74911189339599</v>
      </c>
      <c r="K162" s="524">
        <v>-174.75816173843987</v>
      </c>
      <c r="L162" s="524">
        <v>-158.35378448607483</v>
      </c>
      <c r="M162" s="524">
        <v>-143.55505823222504</v>
      </c>
    </row>
    <row r="163" spans="1:13" s="371" customFormat="1">
      <c r="A163" s="430" t="s">
        <v>288</v>
      </c>
      <c r="B163" s="467"/>
      <c r="C163" s="141"/>
      <c r="D163" s="155"/>
      <c r="E163" s="141"/>
      <c r="F163" s="155"/>
      <c r="G163" s="141"/>
      <c r="I163" s="372"/>
      <c r="J163" s="519"/>
      <c r="K163" s="519"/>
      <c r="L163" s="519"/>
      <c r="M163" s="519"/>
    </row>
    <row r="164" spans="1:13" s="371" customFormat="1">
      <c r="A164" s="429" t="s">
        <v>139</v>
      </c>
      <c r="B164" s="105" t="s">
        <v>45</v>
      </c>
      <c r="C164" s="141">
        <v>31546</v>
      </c>
      <c r="D164" s="155">
        <v>30733</v>
      </c>
      <c r="E164" s="141">
        <v>30149</v>
      </c>
      <c r="F164" s="155">
        <v>29412</v>
      </c>
      <c r="G164" s="141">
        <v>28797</v>
      </c>
      <c r="I164" s="372"/>
      <c r="J164" s="518">
        <v>30730.917716726421</v>
      </c>
      <c r="K164" s="518">
        <v>30146.945331101157</v>
      </c>
      <c r="L164" s="518">
        <v>29410.010328735581</v>
      </c>
      <c r="M164" s="518">
        <v>28795.104578663217</v>
      </c>
    </row>
    <row r="165" spans="1:13" s="371" customFormat="1">
      <c r="A165" s="433" t="s">
        <v>289</v>
      </c>
      <c r="B165" s="105" t="s">
        <v>45</v>
      </c>
      <c r="C165" s="141">
        <v>2049</v>
      </c>
      <c r="D165" s="474">
        <v>2038</v>
      </c>
      <c r="E165" s="141">
        <v>2015</v>
      </c>
      <c r="F165" s="472">
        <v>2015</v>
      </c>
      <c r="G165" s="141">
        <v>2048</v>
      </c>
      <c r="I165" s="372"/>
      <c r="J165" s="518">
        <v>2038</v>
      </c>
      <c r="K165" s="518">
        <v>2015</v>
      </c>
      <c r="L165" s="518">
        <v>2015</v>
      </c>
      <c r="M165" s="518">
        <v>2048</v>
      </c>
    </row>
    <row r="166" spans="1:13" s="371" customFormat="1">
      <c r="A166" s="433" t="s">
        <v>290</v>
      </c>
      <c r="B166" s="105" t="s">
        <v>45</v>
      </c>
      <c r="C166" s="148">
        <v>29497</v>
      </c>
      <c r="D166" s="475">
        <v>28695</v>
      </c>
      <c r="E166" s="148">
        <v>28134</v>
      </c>
      <c r="F166" s="473">
        <v>27397</v>
      </c>
      <c r="G166" s="148">
        <v>26749</v>
      </c>
      <c r="I166" s="372"/>
      <c r="J166" s="518">
        <v>-2038</v>
      </c>
      <c r="K166" s="518">
        <v>-2015</v>
      </c>
      <c r="L166" s="518">
        <v>-2015</v>
      </c>
      <c r="M166" s="518">
        <v>-2048</v>
      </c>
    </row>
    <row r="167" spans="1:13" s="371" customFormat="1" hidden="1">
      <c r="A167" s="429" t="s">
        <v>140</v>
      </c>
      <c r="B167" s="105" t="s">
        <v>45</v>
      </c>
      <c r="C167" s="149">
        <v>30866</v>
      </c>
      <c r="D167" s="476">
        <v>30020</v>
      </c>
      <c r="E167" s="149">
        <v>29264</v>
      </c>
      <c r="F167" s="471">
        <v>28513</v>
      </c>
      <c r="G167" s="149">
        <v>27782</v>
      </c>
      <c r="I167" s="372"/>
      <c r="J167" s="518">
        <v>27982</v>
      </c>
      <c r="K167" s="518">
        <v>27249</v>
      </c>
      <c r="L167" s="518">
        <v>26498</v>
      </c>
      <c r="M167" s="518">
        <v>25734</v>
      </c>
    </row>
    <row r="168" spans="1:13" s="371" customFormat="1">
      <c r="A168" s="429" t="s">
        <v>141</v>
      </c>
      <c r="B168" s="105" t="s">
        <v>45</v>
      </c>
      <c r="C168" s="149">
        <v>107697</v>
      </c>
      <c r="D168" s="436">
        <v>103723</v>
      </c>
      <c r="E168" s="149">
        <v>99154</v>
      </c>
      <c r="F168" s="436">
        <v>95857</v>
      </c>
      <c r="G168" s="149">
        <v>92304</v>
      </c>
      <c r="I168" s="372"/>
      <c r="J168" s="518">
        <v>75028</v>
      </c>
      <c r="K168" s="518">
        <v>71020</v>
      </c>
      <c r="L168" s="518">
        <v>68460</v>
      </c>
      <c r="M168" s="518">
        <v>65555</v>
      </c>
    </row>
    <row r="169" spans="1:13">
      <c r="A169" s="53" t="s">
        <v>291</v>
      </c>
      <c r="B169" s="435" t="s">
        <v>279</v>
      </c>
      <c r="C169" s="149">
        <v>13878.97103693516</v>
      </c>
      <c r="D169" s="436">
        <v>13956.618245059743</v>
      </c>
      <c r="E169" s="149">
        <v>13617.263114412866</v>
      </c>
      <c r="F169" s="436">
        <v>13083.508154795809</v>
      </c>
      <c r="G169" s="149">
        <v>13103.231880199362</v>
      </c>
      <c r="J169" s="524">
        <v>-16063.381754940257</v>
      </c>
      <c r="K169" s="524">
        <v>-15646.736885587134</v>
      </c>
      <c r="L169" s="524">
        <v>-15429.491845204191</v>
      </c>
      <c r="M169" s="524">
        <v>-14678.768119800638</v>
      </c>
    </row>
    <row r="170" spans="1:13" s="128" customFormat="1">
      <c r="A170" s="430" t="s">
        <v>297</v>
      </c>
      <c r="B170" s="435"/>
      <c r="C170" s="149"/>
      <c r="D170" s="436"/>
      <c r="E170" s="149"/>
      <c r="F170" s="436"/>
      <c r="G170" s="149"/>
      <c r="I170" s="129"/>
      <c r="J170" s="520"/>
      <c r="K170" s="520"/>
      <c r="L170" s="520"/>
      <c r="M170" s="520"/>
    </row>
    <row r="171" spans="1:13">
      <c r="A171" s="53" t="s">
        <v>293</v>
      </c>
      <c r="B171" s="435" t="s">
        <v>45</v>
      </c>
      <c r="C171" s="149">
        <v>4000</v>
      </c>
      <c r="D171" s="436">
        <v>3930</v>
      </c>
      <c r="E171" s="149">
        <v>3904</v>
      </c>
      <c r="F171" s="436">
        <v>3893</v>
      </c>
      <c r="G171" s="149">
        <v>3757</v>
      </c>
      <c r="J171" s="518">
        <v>-10026.618245059743</v>
      </c>
      <c r="K171" s="518">
        <v>-9713.2631144128663</v>
      </c>
      <c r="L171" s="518">
        <v>-9190.5081547958089</v>
      </c>
      <c r="M171" s="518">
        <v>-9346.2318801993624</v>
      </c>
    </row>
    <row r="172" spans="1:13">
      <c r="A172" s="53" t="s">
        <v>294</v>
      </c>
      <c r="B172" s="435" t="s">
        <v>45</v>
      </c>
      <c r="C172" s="149">
        <v>35011.892749999999</v>
      </c>
      <c r="D172" s="436">
        <v>35242.172519083972</v>
      </c>
      <c r="E172" s="149">
        <v>34492.850665983598</v>
      </c>
      <c r="F172" s="436">
        <v>33792.884151040329</v>
      </c>
      <c r="G172" s="149">
        <v>34183.70641469257</v>
      </c>
      <c r="I172" s="86"/>
      <c r="J172" s="518">
        <v>35242.172519083972</v>
      </c>
      <c r="K172" s="518">
        <v>34492.850665983598</v>
      </c>
      <c r="L172" s="518">
        <v>33792.884151040329</v>
      </c>
      <c r="M172" s="518">
        <v>34183.70641469257</v>
      </c>
    </row>
    <row r="173" spans="1:13" s="128" customFormat="1">
      <c r="A173" s="53" t="s">
        <v>295</v>
      </c>
      <c r="B173" s="435" t="s">
        <v>279</v>
      </c>
      <c r="C173" s="149">
        <v>4906.2478744566797</v>
      </c>
      <c r="D173" s="436">
        <v>5058.233525957814</v>
      </c>
      <c r="E173" s="149">
        <v>4806.7163596381806</v>
      </c>
      <c r="F173" s="436">
        <v>5231.329120089179</v>
      </c>
      <c r="G173" s="149">
        <v>4955.492088651542</v>
      </c>
      <c r="I173" s="129"/>
      <c r="J173" s="524">
        <v>1128.233525957814</v>
      </c>
      <c r="K173" s="524">
        <v>902.71635963818062</v>
      </c>
      <c r="L173" s="524">
        <v>1338.329120089179</v>
      </c>
      <c r="M173" s="524">
        <v>1198.492088651542</v>
      </c>
    </row>
    <row r="174" spans="1:13" s="371" customFormat="1">
      <c r="A174" s="434" t="s">
        <v>296</v>
      </c>
      <c r="B174" s="470" t="s">
        <v>279</v>
      </c>
      <c r="C174" s="477">
        <v>108318.21220028307</v>
      </c>
      <c r="D174" s="436">
        <v>108133.353856528</v>
      </c>
      <c r="E174" s="149">
        <v>104024.57026563129</v>
      </c>
      <c r="F174" s="436">
        <v>98207.274359604853</v>
      </c>
      <c r="G174" s="477">
        <v>98342.319242787606</v>
      </c>
      <c r="I174" s="372"/>
      <c r="J174" s="524">
        <v>72891.181337444024</v>
      </c>
      <c r="K174" s="524">
        <v>69531.719599647695</v>
      </c>
      <c r="L174" s="524">
        <v>64414.390208564524</v>
      </c>
      <c r="M174" s="524">
        <v>64158.612828095036</v>
      </c>
    </row>
    <row r="175" spans="1:13" s="131" customFormat="1" hidden="1">
      <c r="A175" s="36"/>
      <c r="B175" s="35"/>
      <c r="C175" s="35"/>
      <c r="D175" s="35"/>
      <c r="E175" s="35"/>
      <c r="F175" s="35"/>
      <c r="G175" s="35"/>
      <c r="I175" s="132"/>
      <c r="J175" s="521"/>
      <c r="K175" s="521"/>
      <c r="L175" s="521"/>
      <c r="M175" s="521"/>
    </row>
    <row r="176" spans="1:13" s="2" customFormat="1" ht="25.5" customHeight="1">
      <c r="A176" s="634"/>
      <c r="B176" s="634"/>
      <c r="C176" s="634"/>
      <c r="D176" s="634"/>
      <c r="E176" s="634"/>
      <c r="F176" s="634"/>
      <c r="G176" s="634"/>
      <c r="J176" s="500"/>
      <c r="K176" s="500"/>
      <c r="L176" s="500"/>
      <c r="M176" s="500"/>
    </row>
  </sheetData>
  <mergeCells count="1">
    <mergeCell ref="A176:G176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Meenal Maheshwari</cp:lastModifiedBy>
  <cp:lastPrinted>2023-05-16T04:00:19Z</cp:lastPrinted>
  <dcterms:created xsi:type="dcterms:W3CDTF">2005-10-14T06:27:59Z</dcterms:created>
  <dcterms:modified xsi:type="dcterms:W3CDTF">2023-05-16T10:02:24Z</dcterms:modified>
</cp:coreProperties>
</file>