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5.99.43\NCR-Common\cbad\2024-25\IR\Q2'FY25\Web Uploads\"/>
    </mc:Choice>
  </mc:AlternateContent>
  <bookViews>
    <workbookView xWindow="0" yWindow="0" windowWidth="20490" windowHeight="7020" tabRatio="783"/>
  </bookViews>
  <sheets>
    <sheet name="Cover" sheetId="5" r:id="rId1"/>
    <sheet name="Trends file-1" sheetId="7" r:id="rId2"/>
    <sheet name="Trends file-2 " sheetId="10" r:id="rId3"/>
    <sheet name="Trends file-3" sheetId="11" r:id="rId4"/>
    <sheet name="Trends file-4" sheetId="3" r:id="rId5"/>
    <sheet name="Trends file-5-SCH" sheetId="4" r:id="rId6"/>
    <sheet name="Trends file-6-Ops" sheetId="6" r:id="rId7"/>
  </sheets>
  <externalReferences>
    <externalReference r:id="rId8"/>
    <externalReference r:id="rId9"/>
    <externalReference r:id="rId10"/>
  </externalReferences>
  <definedNames>
    <definedName name="\p">#N/A</definedName>
    <definedName name="___6">#REF!</definedName>
    <definedName name="___8">#REF!</definedName>
    <definedName name="___BTM150">#REF!</definedName>
    <definedName name="___BTM200">#REF!</definedName>
    <definedName name="___BTM50">#REF!</definedName>
    <definedName name="___C">#REF!</definedName>
    <definedName name="___CON1">#REF!</definedName>
    <definedName name="___CON2">#REF!</definedName>
    <definedName name="___EXC1">#REF!</definedName>
    <definedName name="___EXC2">#REF!</definedName>
    <definedName name="___hom2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NET2">#REF!</definedName>
    <definedName name="___R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ua20">#REF!</definedName>
    <definedName name="___sua30">#REF!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xm100">#REF!</definedName>
    <definedName name="___vxm300">#REF!</definedName>
    <definedName name="___vxm500">#REF!</definedName>
    <definedName name="___vxm75">#REF!</definedName>
    <definedName name="__6">#REF!</definedName>
    <definedName name="__8">#REF!</definedName>
    <definedName name="__BTM150">#REF!</definedName>
    <definedName name="__BTM200">#REF!</definedName>
    <definedName name="__BTM50">#REF!</definedName>
    <definedName name="__C">#REF!</definedName>
    <definedName name="__CON1">#REF!</definedName>
    <definedName name="__CON2">#REF!</definedName>
    <definedName name="__EXC1">#REF!</definedName>
    <definedName name="__EXC2">#REF!</definedName>
    <definedName name="__hom2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NET2">#REF!</definedName>
    <definedName name="__R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ua20">#REF!</definedName>
    <definedName name="__sua30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xm100">#REF!</definedName>
    <definedName name="__vxm300">#REF!</definedName>
    <definedName name="__vxm500">#REF!</definedName>
    <definedName name="__vxm75">#REF!</definedName>
    <definedName name="_1">#REF!</definedName>
    <definedName name="_2">#REF!</definedName>
    <definedName name="_6">#REF!</definedName>
    <definedName name="_8">#REF!</definedName>
    <definedName name="_BTM150">#REF!</definedName>
    <definedName name="_BTM200">#REF!</definedName>
    <definedName name="_BTM50">#REF!</definedName>
    <definedName name="_C">#REF!</definedName>
    <definedName name="_CON1">#REF!</definedName>
    <definedName name="_CON2">#REF!</definedName>
    <definedName name="_EXC1">#REF!</definedName>
    <definedName name="_EXC2">#REF!</definedName>
    <definedName name="_Fill" hidden="1">#REF!</definedName>
    <definedName name="_hom2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ET2">#REF!</definedName>
    <definedName name="_Order1" hidden="1">255</definedName>
    <definedName name="_Order2" hidden="1">255</definedName>
    <definedName name="_R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ort" hidden="1">#REF!</definedName>
    <definedName name="_sua20">#REF!</definedName>
    <definedName name="_sua3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A" localSheetId="1">'[1]Sch. 1'!$Q$25</definedName>
    <definedName name="A" localSheetId="2">'[1]Sch. 1'!$Q$25</definedName>
    <definedName name="A" localSheetId="3">'[1]Sch. 1'!$Q$25</definedName>
    <definedName name="A">#REF!</definedName>
    <definedName name="a277Print_Titles">#REF!</definedName>
    <definedName name="aaa" localSheetId="1" hidden="1">{#N/A,#N/A,FALSE,"Staffnos &amp; cost"}</definedName>
    <definedName name="aaa" localSheetId="2" hidden="1">{#N/A,#N/A,FALSE,"Staffnos &amp; cost"}</definedName>
    <definedName name="aaa" localSheetId="3" hidden="1">{#N/A,#N/A,FALSE,"Staffnos &amp; cost"}</definedName>
    <definedName name="aaa" localSheetId="4" hidden="1">{#N/A,#N/A,FALSE,"Staffnos &amp; cost"}</definedName>
    <definedName name="aaa" localSheetId="5" hidden="1">{#N/A,#N/A,FALSE,"Staffnos &amp; cost"}</definedName>
    <definedName name="aaa" localSheetId="6" hidden="1">{#N/A,#N/A,FALSE,"Staffnos &amp; cost"}</definedName>
    <definedName name="aaa" hidden="1">{#N/A,#N/A,FALSE,"Staffnos &amp; cost"}</definedName>
    <definedName name="ab">#REF!</definedName>
    <definedName name="abc">#REF!</definedName>
    <definedName name="AccessDatabase" hidden="1">"D:\Compensation\comp data 2001.xls"</definedName>
    <definedName name="aho">#REF!</definedName>
    <definedName name="aircompressor">#REF!</definedName>
    <definedName name="ASP">#REF!</definedName>
    <definedName name="b">#REF!</definedName>
    <definedName name="B_VND">0.05</definedName>
    <definedName name="B_YEN">0.1</definedName>
    <definedName name="Bang_cly">#REF!</definedName>
    <definedName name="Bang_CVC">#REF!</definedName>
    <definedName name="bang_gia">#REF!</definedName>
    <definedName name="Bang_travl">#REF!</definedName>
    <definedName name="bb" localSheetId="1" hidden="1">{#N/A,#N/A,FALSE,"Staffnos &amp; cost"}</definedName>
    <definedName name="bb" localSheetId="2" hidden="1">{#N/A,#N/A,FALSE,"Staffnos &amp; cost"}</definedName>
    <definedName name="bb" localSheetId="3" hidden="1">{#N/A,#N/A,FALSE,"Staffnos &amp; cost"}</definedName>
    <definedName name="bb" localSheetId="4" hidden="1">{#N/A,#N/A,FALSE,"Staffnos &amp; cost"}</definedName>
    <definedName name="bb" localSheetId="5" hidden="1">{#N/A,#N/A,FALSE,"Staffnos &amp; cost"}</definedName>
    <definedName name="bb" localSheetId="6" hidden="1">{#N/A,#N/A,FALSE,"Staffnos &amp; cost"}</definedName>
    <definedName name="bb" hidden="1">{#N/A,#N/A,FALSE,"Staffnos &amp; cost"}</definedName>
    <definedName name="bentonite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ook2">#REF!</definedName>
    <definedName name="BOQ">#REF!</definedName>
    <definedName name="BT">#REF!</definedName>
    <definedName name="btcocnhoi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VND">0.03</definedName>
    <definedName name="C_YEN">0.1</definedName>
    <definedName name="cfk">#REF!</definedName>
    <definedName name="chiyoko">#REF!</definedName>
    <definedName name="chung">66</definedName>
    <definedName name="Co">#REF!</definedName>
    <definedName name="COAT">#REF!</definedName>
    <definedName name="COMMON">#REF!</definedName>
    <definedName name="CON_EQP_COS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VL_DTCT">#REF!</definedName>
    <definedName name="cot7.5">#REF!</definedName>
    <definedName name="cot8.5">#REF!</definedName>
    <definedName name="COVER">#REF!</definedName>
    <definedName name="cpc">#REF!</definedName>
    <definedName name="CRITINST">#REF!</definedName>
    <definedName name="CRITPURC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">#REF!</definedName>
    <definedName name="cuoc_vc">#REF!</definedName>
    <definedName name="cx">#REF!</definedName>
    <definedName name="dam">78000</definedName>
    <definedName name="data">#REF!</definedName>
    <definedName name="ddd" localSheetId="1">'[1]Sch. 1'!#REF!</definedName>
    <definedName name="ddd" localSheetId="2">'[1]Sch. 1'!#REF!</definedName>
    <definedName name="ddd" localSheetId="3">'[1]Sch. 1'!#REF!</definedName>
    <definedName name="ddd">'[2]Pub Rts 1.5 Standalone'!#REF!</definedName>
    <definedName name="den_bu">#REF!</definedName>
    <definedName name="denbu">#REF!</definedName>
    <definedName name="df">#REF!</definedName>
    <definedName name="DGCTI592">#REF!</definedName>
    <definedName name="dhom">#REF!</definedName>
    <definedName name="DIS">#REF!</definedName>
    <definedName name="DSUMDATA">#REF!</definedName>
    <definedName name="duoi">#REF!</definedName>
    <definedName name="DutoanDongmo">#REF!</definedName>
    <definedName name="dw">#REF!</definedName>
    <definedName name="e">#REF!</definedName>
    <definedName name="EF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">#REF!</definedName>
    <definedName name="EXCH">#REF!</definedName>
    <definedName name="_xlnm.Extract">#REF!</definedName>
    <definedName name="FAXNO">#REF!</definedName>
    <definedName name="FC5_total">#REF!</definedName>
    <definedName name="FC6_total">#REF!</definedName>
    <definedName name="ghip">#REF!</definedName>
    <definedName name="gia">#REF!</definedName>
    <definedName name="gia_tien">#REF!</definedName>
    <definedName name="gia_tien_BTN">#REF!</definedName>
    <definedName name="gt">#REF!</definedName>
    <definedName name="HF">#REF!</definedName>
    <definedName name="HHcat">#REF!</definedName>
    <definedName name="HHda">#REF!</definedName>
    <definedName name="HHxm">#REF!</definedName>
    <definedName name="hien">#REF!</definedName>
    <definedName name="hoc">55000</definedName>
    <definedName name="HOME_MANP">#REF!</definedName>
    <definedName name="HOMEOFFICE_COST">#REF!</definedName>
    <definedName name="hßm4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I" localSheetId="1">'[1]Sch. 1'!$Q$25</definedName>
    <definedName name="I" localSheetId="2">'[1]Sch. 1'!$Q$25</definedName>
    <definedName name="I" localSheetId="3">'[1]Sch. 1'!$Q$25</definedName>
    <definedName name="I">#REF!</definedName>
    <definedName name="IDLAB_COST">#REF!</definedName>
    <definedName name="in">#REF!</definedName>
    <definedName name="INDMANP">#REF!</definedName>
    <definedName name="kaori">#REF!</definedName>
    <definedName name="kazuyo">#REF!</definedName>
    <definedName name="kcong">#REF!</definedName>
    <definedName name="khac">2</definedName>
    <definedName name="Kiem_tra_trung_ten">#REF!</definedName>
    <definedName name="lan">#REF!</definedName>
    <definedName name="LC5_total">#REF!</definedName>
    <definedName name="LC6_total">#REF!</definedName>
    <definedName name="LG">#REF!</definedName>
    <definedName name="MAJ_CON_EQP">#REF!</definedName>
    <definedName name="masaru">#REF!</definedName>
    <definedName name="may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e">#REF!</definedName>
    <definedName name="mepcocsau1">#REF!</definedName>
    <definedName name="mepcoctr100">#REF!</definedName>
    <definedName name="mepcoctr60">#REF!</definedName>
    <definedName name="MG_A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ai2.7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orita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onong2.8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#REF!</definedName>
    <definedName name="nc">#REF!</definedName>
    <definedName name="ncon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odaki">#REF!</definedName>
    <definedName name="OLE_LINK1" localSheetId="6">'Trends file-6-Ops'!#REF!</definedName>
    <definedName name="ONE" localSheetId="1">'[1]Sch. 1'!$Q$26</definedName>
    <definedName name="ONE" localSheetId="2">'[1]Sch. 1'!$Q$26</definedName>
    <definedName name="ONE" localSheetId="3">'[1]Sch. 1'!$Q$26</definedName>
    <definedName name="ONE">#REF!</definedName>
    <definedName name="ophom">#REF!</definedName>
    <definedName name="P7b">#REF!</definedName>
    <definedName name="PA">#REF!</definedName>
    <definedName name="_xlnm.Print_Area" localSheetId="0">Cover!$A$1:$M$25</definedName>
    <definedName name="_xlnm.Print_Area" localSheetId="1">'Trends file-1'!$A$1:$H$88</definedName>
    <definedName name="_xlnm.Print_Area" localSheetId="2">'Trends file-2 '!$A$1:$H$69</definedName>
    <definedName name="_xlnm.Print_Area" localSheetId="3">'Trends file-3'!$A$1:$H$78</definedName>
    <definedName name="_xlnm.Print_Area" localSheetId="4">'Trends file-4'!$A$1:$H$173</definedName>
    <definedName name="_xlnm.Print_Area" localSheetId="5">'Trends file-5-SCH'!$A$1:$H$109</definedName>
    <definedName name="_xlnm.Print_Area" localSheetId="6">'Trends file-6-Ops'!$A$1:$H$104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WHT">#REF!</definedName>
    <definedName name="qtdm">#REF!</definedName>
    <definedName name="rate" localSheetId="1">'[1]Sch. 1'!$A$40</definedName>
    <definedName name="rate" localSheetId="2">'[1]Sch. 1'!$A$40</definedName>
    <definedName name="rate" localSheetId="3">'[1]Sch. 1'!$A$40</definedName>
    <definedName name="rate">#REF!</definedName>
    <definedName name="rate1" localSheetId="1">'[1]Sch. 1'!$A$41</definedName>
    <definedName name="rate1" localSheetId="2">'[1]Sch. 1'!$A$41</definedName>
    <definedName name="rate1" localSheetId="3">'[1]Sch. 1'!$A$41</definedName>
    <definedName name="rate1">#REF!</definedName>
    <definedName name="RATES">#REF!</definedName>
    <definedName name="RED_RIVER_BRIDGE__THANH_TRI_BRIDGE__CONSTRUCTION_PROJECT">#REF!</definedName>
    <definedName name="REO">#REF!</definedName>
    <definedName name="RT">#REF!</definedName>
    <definedName name="satu">#REF!</definedName>
    <definedName name="Sheet1">#REF!</definedName>
    <definedName name="sho">#REF!</definedName>
    <definedName name="SORT">#REF!</definedName>
    <definedName name="SPEC">#REF!</definedName>
    <definedName name="SPECSUMMARY">#REF!</definedName>
    <definedName name="SSTR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axTV">10%</definedName>
    <definedName name="TaxXL">5%</definedName>
    <definedName name="TBA">#REF!</definedName>
    <definedName name="tdia">#REF!</definedName>
    <definedName name="tdt">#REF!</definedName>
    <definedName name="ten">#REF!</definedName>
    <definedName name="thdt">#REF!</definedName>
    <definedName name="thue">6</definedName>
    <definedName name="Tien">#REF!</definedName>
    <definedName name="Tim_lan_xuat_hien">#REF!</definedName>
    <definedName name="tim_xuat_hien">#REF!</definedName>
    <definedName name="tld">#REF!</definedName>
    <definedName name="tly">#REF!</definedName>
    <definedName name="tn">#REF!</definedName>
    <definedName name="Tong">#REF!</definedName>
    <definedName name="tongcong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VAT_LIEU">#REF!</definedName>
    <definedName name="TRA_VL">#REF!</definedName>
    <definedName name="TRAVL">#REF!</definedName>
    <definedName name="trt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y_le">#REF!</definedName>
    <definedName name="ty_le_BTN">#REF!</definedName>
    <definedName name="Ty_le1">#REF!</definedName>
    <definedName name="usd">#REF!</definedName>
    <definedName name="USD_Rate" localSheetId="1">'[1]Sch. 1'!$AM$2</definedName>
    <definedName name="USD_Rate" localSheetId="2">'[1]Sch. 1'!$AM$2</definedName>
    <definedName name="USD_Rate" localSheetId="3">'[1]Sch. 1'!$AM$2</definedName>
    <definedName name="USD_Rate">[3]KPIs!$AM$2</definedName>
    <definedName name="usrNext1Period" localSheetId="1">'[1]Sch. 1'!$A$12</definedName>
    <definedName name="usrNext1Period" localSheetId="2">'[1]Sch. 1'!$A$12</definedName>
    <definedName name="usrNext1Period" localSheetId="3">'[1]Sch. 1'!$A$12</definedName>
    <definedName name="usrNext1Period">#REF!</definedName>
    <definedName name="VARIINST">#REF!</definedName>
    <definedName name="VARIPURC">#REF!</definedName>
    <definedName name="vat">#REF!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iet">#REF!</definedName>
    <definedName name="vtu">#REF!</definedName>
    <definedName name="W">#REF!</definedName>
    <definedName name="waterway">#REF!</definedName>
    <definedName name="wrn.Staff._.cost1998." localSheetId="1" hidden="1">{#N/A,#N/A,TRUE,"Staffnos &amp; cost"}</definedName>
    <definedName name="wrn.Staff._.cost1998." localSheetId="2" hidden="1">{#N/A,#N/A,TRUE,"Staffnos &amp; cost"}</definedName>
    <definedName name="wrn.Staff._.cost1998." localSheetId="3" hidden="1">{#N/A,#N/A,TRUE,"Staffnos &amp; cost"}</definedName>
    <definedName name="wrn.Staff._.cost1998." localSheetId="4" hidden="1">{#N/A,#N/A,TRUE,"Staffnos &amp; cost"}</definedName>
    <definedName name="wrn.Staff._.cost1998." localSheetId="5" hidden="1">{#N/A,#N/A,TRUE,"Staffnos &amp; cost"}</definedName>
    <definedName name="wrn.Staff._.cost1998." localSheetId="6" hidden="1">{#N/A,#N/A,TRUE,"Staffnos &amp; cost"}</definedName>
    <definedName name="wrn.Staff._.cost1998." hidden="1">{#N/A,#N/A,TRUE,"Staffnos &amp; cost"}</definedName>
    <definedName name="wrn.Staffcost." localSheetId="1" hidden="1">{#N/A,#N/A,FALSE,"Staffnos &amp; cost"}</definedName>
    <definedName name="wrn.Staffcost." localSheetId="2" hidden="1">{#N/A,#N/A,FALSE,"Staffnos &amp; cost"}</definedName>
    <definedName name="wrn.Staffcost." localSheetId="3" hidden="1">{#N/A,#N/A,FALSE,"Staffnos &amp; cost"}</definedName>
    <definedName name="wrn.Staffcost." localSheetId="4" hidden="1">{#N/A,#N/A,FALSE,"Staffnos &amp; cost"}</definedName>
    <definedName name="wrn.Staffcost." localSheetId="5" hidden="1">{#N/A,#N/A,FALSE,"Staffnos &amp; cost"}</definedName>
    <definedName name="wrn.Staffcost." localSheetId="6" hidden="1">{#N/A,#N/A,FALSE,"Staffnos &amp; cost"}</definedName>
    <definedName name="wrn.Staffcost." hidden="1">{#N/A,#N/A,FALSE,"Staffnos &amp; cost"}</definedName>
    <definedName name="X">#REF!</definedName>
    <definedName name="xd0.6">#REF!</definedName>
    <definedName name="xd1.3">#REF!</definedName>
    <definedName name="xd1.5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n">#REF!</definedName>
    <definedName name="xx">#REF!</definedName>
    <definedName name="ZYX">#REF!</definedName>
    <definedName name="ZZZ">#REF!</definedName>
    <definedName name="もりた">#REF!</definedName>
    <definedName name="勝">#REF!</definedName>
    <definedName name="工事">#REF!</definedName>
    <definedName name="現法">#REF!</definedName>
    <definedName name="直轄">#REF!</definedName>
  </definedNames>
  <calcPr calcId="162913"/>
</workbook>
</file>

<file path=xl/calcChain.xml><?xml version="1.0" encoding="utf-8"?>
<calcChain xmlns="http://schemas.openxmlformats.org/spreadsheetml/2006/main">
  <c r="A5" i="7" l="1"/>
  <c r="F1" i="6"/>
  <c r="G51" i="4" l="1"/>
  <c r="G67" i="3"/>
  <c r="G107" i="3"/>
  <c r="G80" i="3"/>
  <c r="G92" i="3"/>
  <c r="G4" i="3"/>
  <c r="G47" i="3"/>
  <c r="G27" i="3"/>
  <c r="G70" i="4" l="1"/>
  <c r="G8" i="4"/>
  <c r="G20" i="4" s="1"/>
  <c r="G28" i="4" s="1"/>
  <c r="G60" i="4"/>
  <c r="G85" i="4" l="1"/>
  <c r="G8" i="10" l="1"/>
  <c r="G6" i="3"/>
  <c r="G48" i="7"/>
  <c r="G10" i="4"/>
  <c r="G5" i="6" s="1"/>
  <c r="G8" i="11"/>
  <c r="F8" i="11"/>
  <c r="F10" i="4"/>
  <c r="F5" i="6" s="1"/>
  <c r="F6" i="3"/>
  <c r="F8" i="10"/>
  <c r="F48" i="7"/>
  <c r="C8" i="11"/>
  <c r="C10" i="4"/>
  <c r="C5" i="6" s="1"/>
  <c r="C48" i="7"/>
  <c r="C6" i="3"/>
  <c r="C8" i="10"/>
  <c r="D8" i="11"/>
  <c r="D10" i="4"/>
  <c r="D5" i="6" s="1"/>
  <c r="D6" i="3"/>
  <c r="D8" i="10"/>
  <c r="D48" i="7"/>
  <c r="E6" i="3"/>
  <c r="E48" i="7"/>
  <c r="E10" i="4"/>
  <c r="E5" i="6" s="1"/>
  <c r="E8" i="10"/>
  <c r="E8" i="11"/>
  <c r="F87" i="4" l="1"/>
  <c r="F162" i="3"/>
  <c r="F82" i="3"/>
  <c r="F72" i="4"/>
  <c r="F49" i="3"/>
  <c r="F69" i="3"/>
  <c r="F94" i="3"/>
  <c r="F142" i="3"/>
  <c r="F53" i="4"/>
  <c r="F109" i="3"/>
  <c r="F29" i="3"/>
  <c r="F30" i="4"/>
  <c r="F40" i="4"/>
  <c r="F22" i="4"/>
  <c r="F62" i="4"/>
  <c r="F103" i="4"/>
  <c r="F124" i="3"/>
  <c r="E46" i="6"/>
  <c r="E66" i="6"/>
  <c r="F46" i="6"/>
  <c r="F66" i="6"/>
  <c r="C94" i="3"/>
  <c r="C162" i="3"/>
  <c r="C62" i="4"/>
  <c r="C30" i="4"/>
  <c r="C72" i="4"/>
  <c r="C142" i="3"/>
  <c r="C53" i="4"/>
  <c r="C40" i="4"/>
  <c r="C109" i="3"/>
  <c r="C29" i="3"/>
  <c r="C69" i="3"/>
  <c r="C103" i="4"/>
  <c r="C82" i="3"/>
  <c r="C49" i="3"/>
  <c r="C22" i="4"/>
  <c r="C87" i="4"/>
  <c r="C124" i="3"/>
  <c r="E162" i="3"/>
  <c r="E103" i="4"/>
  <c r="E40" i="4"/>
  <c r="E30" i="4"/>
  <c r="E72" i="4"/>
  <c r="E124" i="3"/>
  <c r="E62" i="4"/>
  <c r="E109" i="3"/>
  <c r="E94" i="3"/>
  <c r="E53" i="4"/>
  <c r="E82" i="3"/>
  <c r="E29" i="3"/>
  <c r="E142" i="3"/>
  <c r="E87" i="4"/>
  <c r="E49" i="3"/>
  <c r="E22" i="4"/>
  <c r="E69" i="3"/>
  <c r="D29" i="3"/>
  <c r="D124" i="3"/>
  <c r="D87" i="4"/>
  <c r="D53" i="4"/>
  <c r="D49" i="3"/>
  <c r="D69" i="3"/>
  <c r="D30" i="4"/>
  <c r="D62" i="4"/>
  <c r="D142" i="3"/>
  <c r="D103" i="4"/>
  <c r="D82" i="3"/>
  <c r="D22" i="4"/>
  <c r="D162" i="3"/>
  <c r="D40" i="4"/>
  <c r="D94" i="3"/>
  <c r="D72" i="4"/>
  <c r="D109" i="3"/>
  <c r="G94" i="3"/>
  <c r="G142" i="3"/>
  <c r="G162" i="3"/>
  <c r="G62" i="4"/>
  <c r="G87" i="4"/>
  <c r="G69" i="3"/>
  <c r="G103" i="4"/>
  <c r="G22" i="4"/>
  <c r="G30" i="4"/>
  <c r="G124" i="3"/>
  <c r="G49" i="3"/>
  <c r="G40" i="4"/>
  <c r="G109" i="3"/>
  <c r="G29" i="3"/>
  <c r="G53" i="4"/>
  <c r="G72" i="4"/>
  <c r="G82" i="3"/>
  <c r="C46" i="6"/>
  <c r="C66" i="6"/>
  <c r="G46" i="6"/>
  <c r="G66" i="6"/>
  <c r="D46" i="6"/>
  <c r="D66" i="6"/>
  <c r="D72" i="10" l="1"/>
  <c r="F72" i="10" l="1"/>
  <c r="G72" i="10" l="1"/>
  <c r="E72" i="10" l="1"/>
  <c r="C72" i="10" l="1"/>
</calcChain>
</file>

<file path=xl/sharedStrings.xml><?xml version="1.0" encoding="utf-8"?>
<sst xmlns="http://schemas.openxmlformats.org/spreadsheetml/2006/main" count="572" uniqueCount="312">
  <si>
    <t>Particulars</t>
  </si>
  <si>
    <t>Quarter Ended</t>
  </si>
  <si>
    <t>Operating Expenses</t>
  </si>
  <si>
    <t>As at</t>
  </si>
  <si>
    <t>Total revenues</t>
  </si>
  <si>
    <t>Access charges</t>
  </si>
  <si>
    <t>Licence fees, revenue share &amp; spectrum charges</t>
  </si>
  <si>
    <t>Network operations costs</t>
  </si>
  <si>
    <t>Employee costs</t>
  </si>
  <si>
    <t>Finance cost (net)</t>
  </si>
  <si>
    <t>Current tax expense</t>
  </si>
  <si>
    <t>Deferred tax expense / (income)</t>
  </si>
  <si>
    <t>Schedule</t>
  </si>
  <si>
    <t>INDEX</t>
  </si>
  <si>
    <t>Income Tax</t>
  </si>
  <si>
    <t>EBIT</t>
  </si>
  <si>
    <t>Financial Indicators</t>
  </si>
  <si>
    <t>Operational Indicators</t>
  </si>
  <si>
    <t>Operational Performance</t>
  </si>
  <si>
    <t>Parameters</t>
  </si>
  <si>
    <t>Unit</t>
  </si>
  <si>
    <t>000's</t>
  </si>
  <si>
    <t>%</t>
  </si>
  <si>
    <t>Average Revenue Per User (ARPU)</t>
  </si>
  <si>
    <t>Mobile Services</t>
  </si>
  <si>
    <t>Census Towns</t>
  </si>
  <si>
    <t>Population Coverage</t>
  </si>
  <si>
    <t>Optic Fibre Network</t>
  </si>
  <si>
    <t>CONSOLIDATED FINANCIAL STATEMENTS FOR PAST FIVE QUARTERS - BHARTI AIRTEL LIMITED</t>
  </si>
  <si>
    <t>Income tax expense</t>
  </si>
  <si>
    <t>Consolidated Summarised Statement of Operations (net of inter segment eliminations)</t>
  </si>
  <si>
    <t>Rs</t>
  </si>
  <si>
    <t>CONSOLIDATED FINANCIAL STATEMENTS - BHARTI AIRTEL LIMITED</t>
  </si>
  <si>
    <t>Assets</t>
  </si>
  <si>
    <t>Equity and liabilities</t>
  </si>
  <si>
    <t xml:space="preserve">Equity  </t>
  </si>
  <si>
    <t>Total equity and liabilities</t>
  </si>
  <si>
    <t>Selling, general and adminstration expense</t>
  </si>
  <si>
    <t>Net Additions</t>
  </si>
  <si>
    <t>Monthly Churn</t>
  </si>
  <si>
    <t>Nos</t>
  </si>
  <si>
    <t>Non-Census Towns &amp; Villages</t>
  </si>
  <si>
    <t>Cash flows from operating activities</t>
  </si>
  <si>
    <t xml:space="preserve">Adjustments for - </t>
  </si>
  <si>
    <t xml:space="preserve">     Other non-cash items</t>
  </si>
  <si>
    <t>Cash flows from investing activities</t>
  </si>
  <si>
    <t>Cash flows from financing activities</t>
  </si>
  <si>
    <t>R kms</t>
  </si>
  <si>
    <t>Total Customers Base</t>
  </si>
  <si>
    <t>Long term debt, net of current portion</t>
  </si>
  <si>
    <t>Short-term borrowings and current portion of long-term debt</t>
  </si>
  <si>
    <t>Less:</t>
  </si>
  <si>
    <t>Schedules to Financial Statements</t>
  </si>
  <si>
    <t>Capex</t>
  </si>
  <si>
    <t>Operating Free Cash Flow</t>
  </si>
  <si>
    <t>Cost of good sold</t>
  </si>
  <si>
    <t>6.1 Operational Performance - INDIA</t>
  </si>
  <si>
    <t>EBITDA</t>
  </si>
  <si>
    <t xml:space="preserve">EBITDA / Total revenues </t>
  </si>
  <si>
    <t>Profit before tax</t>
  </si>
  <si>
    <t xml:space="preserve">     Interest received</t>
  </si>
  <si>
    <t xml:space="preserve">     Income tax paid</t>
  </si>
  <si>
    <t>Cumulative Investments</t>
  </si>
  <si>
    <t>Finance costs</t>
  </si>
  <si>
    <t>B2C Services</t>
  </si>
  <si>
    <t>B2B Services</t>
  </si>
  <si>
    <t>5.1.1</t>
  </si>
  <si>
    <t>5.1.2</t>
  </si>
  <si>
    <t>Digital TV Services</t>
  </si>
  <si>
    <t>Net additions</t>
  </si>
  <si>
    <t xml:space="preserve">Average Revenue Per User (ARPU) </t>
  </si>
  <si>
    <t>Districts Covered</t>
  </si>
  <si>
    <r>
      <t xml:space="preserve">Digital TV Services - </t>
    </r>
    <r>
      <rPr>
        <sz val="8"/>
        <rFont val="Arial"/>
        <family val="2"/>
      </rPr>
      <t>Comprises of operations of Digital TV Services.</t>
    </r>
  </si>
  <si>
    <t>Coverage</t>
  </si>
  <si>
    <t>Customer Base</t>
  </si>
  <si>
    <t>Voice</t>
  </si>
  <si>
    <t>Data</t>
  </si>
  <si>
    <t>Data Customer Base</t>
  </si>
  <si>
    <t>As % of customer base</t>
  </si>
  <si>
    <t>Mn</t>
  </si>
  <si>
    <t>min</t>
  </si>
  <si>
    <t>Minutes on the network</t>
  </si>
  <si>
    <t>Data Usage per customer</t>
  </si>
  <si>
    <t>Revenue per site per month</t>
  </si>
  <si>
    <t>Voice Usage per customer</t>
  </si>
  <si>
    <t>Depreciation</t>
  </si>
  <si>
    <t>Amortization</t>
  </si>
  <si>
    <t>Interest on borrowings &amp; Finance charges</t>
  </si>
  <si>
    <t>Derivatives and exchange fluctuation</t>
  </si>
  <si>
    <t>Investment Income</t>
  </si>
  <si>
    <t>5.1.3</t>
  </si>
  <si>
    <t>As % of Customer Base</t>
  </si>
  <si>
    <t>India</t>
  </si>
  <si>
    <t>In INR</t>
  </si>
  <si>
    <t>In USD</t>
  </si>
  <si>
    <t>4.1.1</t>
  </si>
  <si>
    <t>Africa</t>
  </si>
  <si>
    <t xml:space="preserve">     Dividend received</t>
  </si>
  <si>
    <t>Share of results of Joint Ventures / Associates</t>
  </si>
  <si>
    <t>Profit before Tax</t>
  </si>
  <si>
    <t>Net revenue</t>
  </si>
  <si>
    <t>US</t>
  </si>
  <si>
    <t>Deferred payment liability</t>
  </si>
  <si>
    <t>4.1.1.1</t>
  </si>
  <si>
    <t>4.1.1.2</t>
  </si>
  <si>
    <t>4.1.1.3</t>
  </si>
  <si>
    <t>4.1.1.4</t>
  </si>
  <si>
    <t>Schedule of Consolidated Net Debt</t>
  </si>
  <si>
    <t>Schedule of Consolidated Finance Cost</t>
  </si>
  <si>
    <t>Other expenses</t>
  </si>
  <si>
    <t xml:space="preserve">     Sale of tower assets</t>
  </si>
  <si>
    <t>Profit for the period</t>
  </si>
  <si>
    <t xml:space="preserve">     Net movement in current investments</t>
  </si>
  <si>
    <t xml:space="preserve">     Dividend paid (including tax)</t>
  </si>
  <si>
    <t xml:space="preserve">     Depreciation and amortisation</t>
  </si>
  <si>
    <t>Depreciation and Amortisation</t>
  </si>
  <si>
    <t>Network towers</t>
  </si>
  <si>
    <t>Total Mobile Broadband Base stations</t>
  </si>
  <si>
    <r>
      <rPr>
        <b/>
        <sz val="8"/>
        <rFont val="Arial"/>
        <family val="2"/>
      </rPr>
      <t xml:space="preserve">Airtel Business - </t>
    </r>
    <r>
      <rPr>
        <sz val="8"/>
        <rFont val="Arial"/>
        <family val="2"/>
      </rPr>
      <t>Submarine Cable System</t>
    </r>
  </si>
  <si>
    <t>[AS PER INDIAN ACCOUNTING STANDARDS (Ind-AS)]</t>
  </si>
  <si>
    <t>Consolidated Statements of Operations as per Indian Accounting Standards (Ind-AS)</t>
  </si>
  <si>
    <t>Consolidated Balance Sheet as per Indian Accounting Standards (Ind-AS)</t>
  </si>
  <si>
    <t>Consolidated Statement of Cash Flows as per Indian Accounting Standards (Ind-AS)</t>
  </si>
  <si>
    <t>Consolidated Summarised Statement of Operations as per Ind-AS (net of inter segment eliminations)</t>
  </si>
  <si>
    <t>Region and Segment wise summarised statement of operations as per Ind-AS:</t>
  </si>
  <si>
    <r>
      <t>India South Asia</t>
    </r>
    <r>
      <rPr>
        <sz val="8"/>
        <rFont val="Arial"/>
        <family val="2"/>
      </rPr>
      <t>- Summarised Statement of Operations as per Ind-AS (net of inter segment eliminations)</t>
    </r>
  </si>
  <si>
    <r>
      <t>India</t>
    </r>
    <r>
      <rPr>
        <sz val="8"/>
        <rFont val="Arial"/>
        <family val="2"/>
      </rPr>
      <t xml:space="preserve"> - Summarised Statement of Operations as per Ind-AS (net of inter segment eliminations)</t>
    </r>
  </si>
  <si>
    <t>Homes Customers</t>
  </si>
  <si>
    <t>Income</t>
  </si>
  <si>
    <t>Expenses</t>
  </si>
  <si>
    <t>Access Charges</t>
  </si>
  <si>
    <t>Network operating expenses</t>
  </si>
  <si>
    <t>Profit before exceptional items and tax</t>
  </si>
  <si>
    <t>Exceptional items</t>
  </si>
  <si>
    <t>Current tax</t>
  </si>
  <si>
    <t>Non-current assets</t>
  </si>
  <si>
    <t>Investment in joint ventures and associates</t>
  </si>
  <si>
    <t>Financial Assets</t>
  </si>
  <si>
    <t>- Investments</t>
  </si>
  <si>
    <t>- Trade receivables</t>
  </si>
  <si>
    <t>- Others</t>
  </si>
  <si>
    <t>Other non-current assets</t>
  </si>
  <si>
    <t>Current assets</t>
  </si>
  <si>
    <t xml:space="preserve"> - Others</t>
  </si>
  <si>
    <t>Other current assets</t>
  </si>
  <si>
    <t>Current tax assets</t>
  </si>
  <si>
    <t>Non-current liabilities</t>
  </si>
  <si>
    <t>Financial Liabilities</t>
  </si>
  <si>
    <t>Deferred tax liabilities (net)</t>
  </si>
  <si>
    <t>Other non-current liabilities</t>
  </si>
  <si>
    <t>Current liabilities</t>
  </si>
  <si>
    <t>Other current liabilities</t>
  </si>
  <si>
    <t>Total liabilities</t>
  </si>
  <si>
    <t>Homes Services</t>
  </si>
  <si>
    <r>
      <rPr>
        <b/>
        <sz val="8"/>
        <rFont val="Arial"/>
        <family val="2"/>
      </rPr>
      <t xml:space="preserve">Homes Services - </t>
    </r>
    <r>
      <rPr>
        <sz val="8"/>
        <rFont val="Arial"/>
        <family val="2"/>
      </rPr>
      <t>Cities covered</t>
    </r>
  </si>
  <si>
    <t>Interest on Finance Lease Obligation</t>
  </si>
  <si>
    <t>Employee benefits</t>
  </si>
  <si>
    <t>Depreciation and amortisation</t>
  </si>
  <si>
    <t>Consolidated Statement of Comprehensive Income</t>
  </si>
  <si>
    <t xml:space="preserve">       Gains / (Losses) on cash flow hedge</t>
  </si>
  <si>
    <t xml:space="preserve">       Re-measurement gains / (losses) on defined benefit plans</t>
  </si>
  <si>
    <t>Amount in Rs Mn, except ratios</t>
  </si>
  <si>
    <t>Consolidated Statement of Operations as per Indian Accounting Standards (Ind-AS)</t>
  </si>
  <si>
    <t>Amount in US$ Mn, except ratios</t>
  </si>
  <si>
    <t>Amount in US$ Mn</t>
  </si>
  <si>
    <t xml:space="preserve">     Interest and other finance charges paid</t>
  </si>
  <si>
    <t>Cash and Cash Equivalents</t>
  </si>
  <si>
    <t>Sales and marketing expenses</t>
  </si>
  <si>
    <t>Share of results of joint ventures and associates</t>
  </si>
  <si>
    <t xml:space="preserve"> Items to be reclassified subsequently to profit or loss :</t>
  </si>
  <si>
    <t>Items not to be reclassified to profit or loss :</t>
  </si>
  <si>
    <t>Profit for the period Attributable to:</t>
  </si>
  <si>
    <t xml:space="preserve">       Owners of the Parent</t>
  </si>
  <si>
    <t xml:space="preserve">       Non-controlling interests</t>
  </si>
  <si>
    <t>Basic</t>
  </si>
  <si>
    <t>Diluted</t>
  </si>
  <si>
    <t>Operating cash flow before changes in working capital</t>
  </si>
  <si>
    <t xml:space="preserve">Changes in working capital - </t>
  </si>
  <si>
    <t xml:space="preserve">     Trade receivables</t>
  </si>
  <si>
    <t xml:space="preserve">     Trade payables</t>
  </si>
  <si>
    <t>Net cash generated from operations before tax and dividend</t>
  </si>
  <si>
    <t xml:space="preserve">Net cash generated from operating activities (a) </t>
  </si>
  <si>
    <t xml:space="preserve">Net cash (used in) / generated from financing activities (c) </t>
  </si>
  <si>
    <t>Effect of exchange rate on cash and cash equivalents</t>
  </si>
  <si>
    <t>Cash and cash equivalents as at beginning of the period</t>
  </si>
  <si>
    <t xml:space="preserve">Cash and cash equivalents as at end of the period </t>
  </si>
  <si>
    <t>Other comprehensive income ('OCI'):</t>
  </si>
  <si>
    <t>Total Assets</t>
  </si>
  <si>
    <t>Equity attributable to owners of the Parent</t>
  </si>
  <si>
    <t xml:space="preserve"> - Borrowings</t>
  </si>
  <si>
    <t xml:space="preserve"> - Trade Payables</t>
  </si>
  <si>
    <t>Consolidated Statement of Cash Flows</t>
  </si>
  <si>
    <t xml:space="preserve">     Finance costs</t>
  </si>
  <si>
    <t>Net cash (used in) / generated from investing activities (b)</t>
  </si>
  <si>
    <t xml:space="preserve">Current tax liabilities (net) </t>
  </si>
  <si>
    <t>In USD:</t>
  </si>
  <si>
    <t>In USD: Constant Currency</t>
  </si>
  <si>
    <t>Other income</t>
  </si>
  <si>
    <t>License fee / spectrum charges (revenue share)</t>
  </si>
  <si>
    <t>Consolidated Summarized Statement of Income Net of Inter Segment Eliminations</t>
  </si>
  <si>
    <t>Note: Above table reflects the USD reported numbers.</t>
  </si>
  <si>
    <t>Finance Lease Obligation</t>
  </si>
  <si>
    <t>Net Debt including Finance Lease Obligations</t>
  </si>
  <si>
    <t>Tax expense</t>
  </si>
  <si>
    <t>Deferred tax</t>
  </si>
  <si>
    <t xml:space="preserve">       Gains / (losses) on net investments hedge</t>
  </si>
  <si>
    <t>Non-controlling interests ('NCI')</t>
  </si>
  <si>
    <t xml:space="preserve">       Net gains / (losses) due to foreign currency translation differences</t>
  </si>
  <si>
    <t xml:space="preserve">       Gains / (losses) on fair value through OCI investments</t>
  </si>
  <si>
    <t>5.2.1</t>
  </si>
  <si>
    <t>5.2.2</t>
  </si>
  <si>
    <t xml:space="preserve">Revenue </t>
  </si>
  <si>
    <t>Total</t>
  </si>
  <si>
    <t xml:space="preserve">       Share of joint ventures and associates</t>
  </si>
  <si>
    <t>Other comprehensive income / (loss) for the period</t>
  </si>
  <si>
    <t>Total comprehensive income / (loss) for the period</t>
  </si>
  <si>
    <t xml:space="preserve"> Other comprehensive income / (loss) for the period attributable to :</t>
  </si>
  <si>
    <t>Total comprehensive income / (loss) for the period attributable to :</t>
  </si>
  <si>
    <t>Net increase / (decrease) in cash and cash equivalents during the period (a+b+c)</t>
  </si>
  <si>
    <t>Profit after tax (before exceptional items)</t>
  </si>
  <si>
    <t>Non Controlling Interest</t>
  </si>
  <si>
    <t>Net income (before exceptional items)</t>
  </si>
  <si>
    <t>Profit after Tax (before exceptional items)</t>
  </si>
  <si>
    <t>Net Debt excluding Finance Lease Obligations</t>
  </si>
  <si>
    <r>
      <t xml:space="preserve">Africa - </t>
    </r>
    <r>
      <rPr>
        <sz val="8"/>
        <rFont val="Arial"/>
        <family val="2"/>
      </rPr>
      <t>Comprises of 14 country operations in Africa.</t>
    </r>
  </si>
  <si>
    <t>Consolidated Summarized Balance Sheet (As per Ind AS)</t>
  </si>
  <si>
    <t>Income &amp; Deferred tax assets (net)</t>
  </si>
  <si>
    <t xml:space="preserve">     Other assets and liabilities</t>
  </si>
  <si>
    <t xml:space="preserve">     Net (Purchase) / Sale of non-current investments</t>
  </si>
  <si>
    <t xml:space="preserve">     Investment in joint venture / associate</t>
  </si>
  <si>
    <t xml:space="preserve">     Purchase of treasury shares and proceeds from exercise of share options</t>
  </si>
  <si>
    <t>Property, plant and equipment (Incl CWIP)</t>
  </si>
  <si>
    <t>- Cash and bank balance</t>
  </si>
  <si>
    <t>- Borrowings</t>
  </si>
  <si>
    <t xml:space="preserve">     Net (Purchase) / proceeds from sale of PPE</t>
  </si>
  <si>
    <t>- Bank deposits</t>
  </si>
  <si>
    <t xml:space="preserve">In INR: </t>
  </si>
  <si>
    <t xml:space="preserve">Operating Expenses (In Constant Currency) </t>
  </si>
  <si>
    <t>6.2 Operational Performance - AFRICA</t>
  </si>
  <si>
    <t>Of which 4G data customers</t>
  </si>
  <si>
    <t>Voice Revenue</t>
  </si>
  <si>
    <t xml:space="preserve">Voice Average Revenue Per User (ARPU) </t>
  </si>
  <si>
    <t>$ Mn</t>
  </si>
  <si>
    <t>US$</t>
  </si>
  <si>
    <t>Data Revenue</t>
  </si>
  <si>
    <t xml:space="preserve">Data Average Revenue Per User (ARPU) </t>
  </si>
  <si>
    <t>Airtel Money</t>
  </si>
  <si>
    <t>Transaction Value</t>
  </si>
  <si>
    <t>Transaction Value per Subs</t>
  </si>
  <si>
    <t>Airtel Money Revenue</t>
  </si>
  <si>
    <t>Active Customers</t>
  </si>
  <si>
    <t>Airtel Money ARPU</t>
  </si>
  <si>
    <t xml:space="preserve">Network &amp; coverage </t>
  </si>
  <si>
    <t>Owned towers</t>
  </si>
  <si>
    <t>Leased towers</t>
  </si>
  <si>
    <t>Revenue Per site Per Month</t>
  </si>
  <si>
    <t>US$ Mn</t>
  </si>
  <si>
    <t>Total Employees</t>
  </si>
  <si>
    <t>Number of Customers per employee</t>
  </si>
  <si>
    <t>Personnel Cost per employee per month</t>
  </si>
  <si>
    <t xml:space="preserve">Gross Revenue per employee per month </t>
  </si>
  <si>
    <t>Human Resource Analysis</t>
  </si>
  <si>
    <t xml:space="preserve">     Purchase of intangible assets, spectrum- DPL</t>
  </si>
  <si>
    <t>Lease liabilities</t>
  </si>
  <si>
    <t>Net Debt excluding Lease Obligations</t>
  </si>
  <si>
    <t>Net Debt including Lease Obligations</t>
  </si>
  <si>
    <t>Lease Obligation</t>
  </si>
  <si>
    <t>Investments &amp; Receivables</t>
  </si>
  <si>
    <t xml:space="preserve">     Interest income</t>
  </si>
  <si>
    <t xml:space="preserve">     Net fair value gain on financial instruments</t>
  </si>
  <si>
    <t xml:space="preserve">     Net gain on FVTPL investments</t>
  </si>
  <si>
    <t xml:space="preserve">     Net loss/ (gain) on derivative financial instruments</t>
  </si>
  <si>
    <t>Profit / (Loss) for the period</t>
  </si>
  <si>
    <t xml:space="preserve">     (Gain) / loss on deemed disposal of subsidiary</t>
  </si>
  <si>
    <t xml:space="preserve">     Proceeds from issuance of equity shares / perpetual bonds to NCI</t>
  </si>
  <si>
    <t xml:space="preserve">     Payment on Maturity forwards</t>
  </si>
  <si>
    <t>Earnings per share (Face value : Rs. 5/- each) (In Rupees) from Continuing and Discontinuing Operations</t>
  </si>
  <si>
    <t xml:space="preserve">     Purchase of shares from NCI</t>
  </si>
  <si>
    <t xml:space="preserve">     Payment of lease liabilities</t>
  </si>
  <si>
    <t xml:space="preserve">     Net (Repayments) / Proceeds from borrowings</t>
  </si>
  <si>
    <t xml:space="preserve">     Net proceeds/ (repayments) from short-term borrowings</t>
  </si>
  <si>
    <t>Depreciation and Amortisation (In Constant Currency)</t>
  </si>
  <si>
    <t xml:space="preserve">Income Tax </t>
  </si>
  <si>
    <t xml:space="preserve">     Adjustment on account of deemed disposal of subsidiary</t>
  </si>
  <si>
    <t xml:space="preserve">     Payment of bond issue/share issue expenses</t>
  </si>
  <si>
    <t xml:space="preserve">     Proceeds from issuance of Compulsorily convertible preference shares to NCI</t>
  </si>
  <si>
    <t xml:space="preserve">     Proceeds from Sale of Spectrum</t>
  </si>
  <si>
    <t xml:space="preserve">     Repayment of Loan given to Joint Venture/Associate</t>
  </si>
  <si>
    <t xml:space="preserve">     Loan given to subsidiaries</t>
  </si>
  <si>
    <t xml:space="preserve">     Net proceeds from  issue of shares</t>
  </si>
  <si>
    <r>
      <t>Postpaid Base</t>
    </r>
    <r>
      <rPr>
        <i/>
        <sz val="8"/>
        <rFont val="Arial"/>
        <family val="2"/>
      </rPr>
      <t xml:space="preserve"> (reported as part of Mobile Services India segment)</t>
    </r>
  </si>
  <si>
    <r>
      <t>Postpaid Base</t>
    </r>
    <r>
      <rPr>
        <i/>
        <sz val="8"/>
        <rFont val="Arial"/>
        <family val="2"/>
      </rPr>
      <t xml:space="preserve"> (including IoT / M2M connections reported part of Airtel Business segment)</t>
    </r>
  </si>
  <si>
    <t>Return on Capital employed (Annualised)%</t>
  </si>
  <si>
    <t>Digital TV Customers</t>
  </si>
  <si>
    <t>GBs</t>
  </si>
  <si>
    <t>Mn GBs</t>
  </si>
  <si>
    <t>Total GBs on the network</t>
  </si>
  <si>
    <t>Exceptional Items (net of tax &amp; NCI)</t>
  </si>
  <si>
    <t>Net income (after exceptional items)</t>
  </si>
  <si>
    <t>Buyback of Perpetual bonds from NCI</t>
  </si>
  <si>
    <t xml:space="preserve"> Acquisition of Subsidiary, net of cash proceeds</t>
  </si>
  <si>
    <r>
      <t xml:space="preserve">Mobile Services India - </t>
    </r>
    <r>
      <rPr>
        <sz val="8"/>
        <rFont val="Arial"/>
        <family val="2"/>
      </rPr>
      <t>Comprises of consolidated operations of Mobile Services India</t>
    </r>
  </si>
  <si>
    <r>
      <t xml:space="preserve">Homes Services - </t>
    </r>
    <r>
      <rPr>
        <sz val="8"/>
        <rFont val="Arial"/>
        <family val="2"/>
      </rPr>
      <t>Comprises of operations of Homes Services.</t>
    </r>
  </si>
  <si>
    <t>Airtel Business</t>
  </si>
  <si>
    <t>Note: Above nos have been re-instated to 31st Mar'24 closing constant currency, except Capex, OFCF &amp; Cumulative Investments. Accordingly previous quarter nos. have been re-instated for like to like comparisons.</t>
  </si>
  <si>
    <t>Note: Above nos have been re-instated to 31st Mar'24 closing constant currency , except Capex, OFCF &amp; Cumulative Investments. Accordingly previous quarter nos. have been re-instated for like to like comparisons.</t>
  </si>
  <si>
    <t>5.2.3</t>
  </si>
  <si>
    <t xml:space="preserve">       Loss on investment at fair value through OCI</t>
  </si>
  <si>
    <t xml:space="preserve"> Sale of subsidiaries</t>
  </si>
  <si>
    <t>Profit before depreciation, amortization, finance costs, share of profit/(loss) of associates and joint ventures, exceptional items and tax</t>
  </si>
  <si>
    <t xml:space="preserve">       Tax credit / (expense) </t>
  </si>
  <si>
    <t>Intangible assets (Incl IAUD)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</si>
</sst>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6">
    <numFmt numFmtId="6" formatCode="&quot;$&quot;#,##0_);[Red]\(&quot;$&quot;#,##0\)"/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&quot;$&quot;* #,##0_-;\-&quot;$&quot;* #,##0_-;_-&quot;$&quot;* &quot;-&quot;_-;_-@_-"/>
    <numFmt numFmtId="167" formatCode="_-* #,##0_-;\-* #,##0_-;_-* &quot;-&quot;_-;_-@_-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#,##0;\(#,##0\)"/>
    <numFmt numFmtId="171" formatCode="&quot;$&quot;#,##0.0000_);\(&quot;$&quot;#,##0.0000\)"/>
    <numFmt numFmtId="172" formatCode="_(* #,##0_);_(* \(#,##0\);_(* &quot;-&quot;??_);_(@_)"/>
    <numFmt numFmtId="173" formatCode="0.0"/>
    <numFmt numFmtId="174" formatCode="0.0%"/>
    <numFmt numFmtId="175" formatCode="#,##0.0000"/>
    <numFmt numFmtId="176" formatCode="#,##0.0"/>
    <numFmt numFmtId="177" formatCode="0.000"/>
    <numFmt numFmtId="178" formatCode="_([$€-2]* #,##0.00_);_([$€-2]* \(#,##0.00\);_([$€-2]* &quot;-&quot;??_)"/>
    <numFmt numFmtId="179" formatCode="00.000"/>
    <numFmt numFmtId="180" formatCode="&quot;?&quot;#,##0;&quot;?&quot;\-#,##0"/>
    <numFmt numFmtId="181" formatCode="_ &quot;\&quot;* #,##0_ ;_ &quot;\&quot;* \-#,##0_ ;_ &quot;\&quot;* &quot;-&quot;_ ;_ @_ "/>
    <numFmt numFmtId="182" formatCode="&quot;\&quot;#,##0.00;[Red]&quot;\&quot;\-#,##0.00"/>
    <numFmt numFmtId="183" formatCode="_ &quot;\&quot;* #,##0.00_ ;_ &quot;\&quot;* \-#,##0.00_ ;_ &quot;\&quot;* &quot;-&quot;??_ ;_ @_ "/>
    <numFmt numFmtId="184" formatCode="&quot;\&quot;#,##0;[Red]&quot;\&quot;\-#,##0"/>
    <numFmt numFmtId="185" formatCode="#,##0;[Red]&quot;-&quot;#,##0"/>
    <numFmt numFmtId="186" formatCode="#,##0.00;[Red]&quot;-&quot;#,##0.00"/>
    <numFmt numFmtId="187" formatCode="\$#,##0\ ;\(\$#,##0\)"/>
    <numFmt numFmtId="188" formatCode=";;;"/>
    <numFmt numFmtId="189" formatCode="#,##0.00000"/>
    <numFmt numFmtId="190" formatCode="#,##0\ &quot;DM&quot;;\-#,##0\ &quot;DM&quot;"/>
    <numFmt numFmtId="191" formatCode="0&quot;.&quot;000%"/>
    <numFmt numFmtId="192" formatCode="&quot;￥&quot;#,##0;&quot;￥&quot;\-#,##0"/>
    <numFmt numFmtId="193" formatCode="00&quot;.&quot;000"/>
    <numFmt numFmtId="194" formatCode="#,##0.0_);\(#,##0.0\)"/>
    <numFmt numFmtId="195" formatCode="[$-409]mmm\-yy;@"/>
    <numFmt numFmtId="196" formatCode="#,##0_);\(#,##0\);#\ &quot;-&quot;??_)"/>
    <numFmt numFmtId="197" formatCode="#,##0_);\(#,##0\);.\ &quot;-&quot;??_⴩;"/>
  </numFmts>
  <fonts count="6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Tms Rmn"/>
    </font>
    <font>
      <b/>
      <sz val="10"/>
      <color indexed="5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b/>
      <u/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2"/>
      <name val=".VnTime"/>
      <family val="2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Times New Roman"/>
      <family val="1"/>
    </font>
    <font>
      <sz val="12"/>
      <name val="바탕체"/>
      <family val="1"/>
      <charset val="255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3"/>
      <name val=".VnTime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2"/>
    </font>
    <font>
      <sz val="10"/>
      <name val="굴림체"/>
      <family val="3"/>
    </font>
    <font>
      <sz val="10"/>
      <name val="明朝"/>
      <family val="1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i/>
      <sz val="7"/>
      <name val="Times New Roman"/>
      <family val="1"/>
    </font>
    <font>
      <sz val="7"/>
      <name val="Times New Roman"/>
      <family val="1"/>
    </font>
    <font>
      <i/>
      <sz val="8"/>
      <color rgb="FF000000"/>
      <name val="Arial"/>
      <family val="2"/>
    </font>
    <font>
      <i/>
      <sz val="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 style="thin">
        <color theme="0" tint="-0.14999847407452621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9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149998474074526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theme="0" tint="-4.9989318521683403E-2"/>
      </right>
      <top/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/>
      </right>
      <top style="double">
        <color indexed="64"/>
      </top>
      <bottom style="thin">
        <color theme="0" tint="-0.14996795556505021"/>
      </bottom>
      <diagonal/>
    </border>
  </borders>
  <cellStyleXfs count="188">
    <xf numFmtId="0" fontId="0" fillId="0" borderId="0"/>
    <xf numFmtId="178" fontId="24" fillId="0" borderId="0" applyNumberFormat="0" applyFill="0" applyBorder="0" applyAlignment="0" applyProtection="0"/>
    <xf numFmtId="178" fontId="22" fillId="0" borderId="0"/>
    <xf numFmtId="38" fontId="25" fillId="0" borderId="0" applyFont="0" applyFill="0" applyBorder="0" applyAlignment="0" applyProtection="0"/>
    <xf numFmtId="179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26" fillId="0" borderId="0" applyFon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78" fontId="30" fillId="0" borderId="0"/>
    <xf numFmtId="178" fontId="22" fillId="0" borderId="0"/>
    <xf numFmtId="178" fontId="31" fillId="0" borderId="0"/>
    <xf numFmtId="178" fontId="22" fillId="0" borderId="0"/>
    <xf numFmtId="178" fontId="22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178" fontId="32" fillId="0" borderId="0"/>
    <xf numFmtId="178" fontId="22" fillId="0" borderId="0"/>
    <xf numFmtId="178" fontId="22" fillId="0" borderId="0" applyNumberFormat="0" applyFill="0" applyBorder="0" applyAlignment="0" applyProtection="0"/>
    <xf numFmtId="178" fontId="22" fillId="0" borderId="0"/>
    <xf numFmtId="178" fontId="22" fillId="0" borderId="0" applyNumberFormat="0" applyFill="0" applyBorder="0" applyAlignment="0" applyProtection="0"/>
    <xf numFmtId="178" fontId="4" fillId="0" borderId="0"/>
    <xf numFmtId="178" fontId="22" fillId="0" borderId="0"/>
    <xf numFmtId="178" fontId="22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178" fontId="31" fillId="0" borderId="0"/>
    <xf numFmtId="0" fontId="22" fillId="0" borderId="0"/>
    <xf numFmtId="178" fontId="33" fillId="2" borderId="0"/>
    <xf numFmtId="178" fontId="34" fillId="3" borderId="1" applyFont="0" applyFill="0" applyAlignment="0">
      <alignment vertical="center" wrapText="1"/>
    </xf>
    <xf numFmtId="178" fontId="35" fillId="2" borderId="0"/>
    <xf numFmtId="178" fontId="36" fillId="2" borderId="0"/>
    <xf numFmtId="178" fontId="37" fillId="0" borderId="0">
      <alignment wrapText="1"/>
    </xf>
    <xf numFmtId="178" fontId="38" fillId="0" borderId="0"/>
    <xf numFmtId="181" fontId="39" fillId="0" borderId="0" applyFont="0" applyFill="0" applyBorder="0" applyAlignment="0" applyProtection="0"/>
    <xf numFmtId="178" fontId="40" fillId="0" borderId="0" applyFont="0" applyFill="0" applyBorder="0" applyAlignment="0" applyProtection="0"/>
    <xf numFmtId="182" fontId="41" fillId="0" borderId="0" applyFont="0" applyFill="0" applyBorder="0" applyAlignment="0" applyProtection="0"/>
    <xf numFmtId="183" fontId="39" fillId="0" borderId="0" applyFont="0" applyFill="0" applyBorder="0" applyAlignment="0" applyProtection="0"/>
    <xf numFmtId="178" fontId="40" fillId="0" borderId="0" applyFont="0" applyFill="0" applyBorder="0" applyAlignment="0" applyProtection="0"/>
    <xf numFmtId="184" fontId="41" fillId="0" borderId="0" applyFont="0" applyFill="0" applyBorder="0" applyAlignment="0" applyProtection="0"/>
    <xf numFmtId="178" fontId="42" fillId="0" borderId="2" applyFont="0" applyFill="0" applyBorder="0" applyAlignment="0" applyProtection="0">
      <alignment horizontal="center" vertical="center"/>
    </xf>
    <xf numFmtId="164" fontId="39" fillId="0" borderId="0" applyFont="0" applyFill="0" applyBorder="0" applyAlignment="0" applyProtection="0"/>
    <xf numFmtId="178" fontId="40" fillId="0" borderId="0" applyFont="0" applyFill="0" applyBorder="0" applyAlignment="0" applyProtection="0"/>
    <xf numFmtId="185" fontId="41" fillId="0" borderId="0" applyFont="0" applyFill="0" applyBorder="0" applyAlignment="0" applyProtection="0"/>
    <xf numFmtId="165" fontId="39" fillId="0" borderId="0" applyFont="0" applyFill="0" applyBorder="0" applyAlignment="0" applyProtection="0"/>
    <xf numFmtId="178" fontId="40" fillId="0" borderId="0" applyFont="0" applyFill="0" applyBorder="0" applyAlignment="0" applyProtection="0"/>
    <xf numFmtId="186" fontId="41" fillId="0" borderId="0" applyFont="0" applyFill="0" applyBorder="0" applyAlignment="0" applyProtection="0"/>
    <xf numFmtId="176" fontId="22" fillId="0" borderId="3">
      <alignment wrapText="1"/>
      <protection locked="0"/>
    </xf>
    <xf numFmtId="0" fontId="5" fillId="0" borderId="0" applyNumberFormat="0" applyFill="0" applyBorder="0" applyAlignment="0" applyProtection="0"/>
    <xf numFmtId="178" fontId="40" fillId="0" borderId="0"/>
    <xf numFmtId="178" fontId="43" fillId="0" borderId="0"/>
    <xf numFmtId="178" fontId="40" fillId="0" borderId="0"/>
    <xf numFmtId="37" fontId="44" fillId="0" borderId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9" fillId="0" borderId="0" applyFont="0" applyFill="0" applyBorder="0" applyAlignment="0" applyProtection="0"/>
    <xf numFmtId="178" fontId="22" fillId="0" borderId="0"/>
    <xf numFmtId="3" fontId="22" fillId="0" borderId="0" applyFont="0" applyFill="0" applyBorder="0" applyAlignment="0" applyProtection="0"/>
    <xf numFmtId="170" fontId="6" fillId="0" borderId="3" applyBorder="0"/>
    <xf numFmtId="187" fontId="22" fillId="0" borderId="0" applyFont="0" applyFill="0" applyBorder="0" applyAlignment="0" applyProtection="0"/>
    <xf numFmtId="170" fontId="7" fillId="0" borderId="0">
      <protection locked="0"/>
    </xf>
    <xf numFmtId="17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8" fillId="0" borderId="4"/>
    <xf numFmtId="178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9" fillId="0" borderId="5" applyNumberFormat="0" applyAlignment="0" applyProtection="0">
      <alignment horizontal="left" vertical="center"/>
    </xf>
    <xf numFmtId="0" fontId="9" fillId="0" borderId="6">
      <alignment horizontal="left" vertical="center"/>
    </xf>
    <xf numFmtId="188" fontId="42" fillId="0" borderId="0" applyFont="0" applyFill="0" applyBorder="0" applyAlignment="0" applyProtection="0">
      <alignment horizontal="center" vertical="center"/>
    </xf>
    <xf numFmtId="0" fontId="10" fillId="0" borderId="0" applyNumberFormat="0" applyFill="0" applyBorder="0" applyAlignment="0" applyProtection="0">
      <alignment vertical="top"/>
      <protection locked="0"/>
    </xf>
    <xf numFmtId="178" fontId="45" fillId="4" borderId="0">
      <alignment horizontal="left"/>
    </xf>
    <xf numFmtId="178" fontId="42" fillId="0" borderId="0" applyFont="0" applyFill="0" applyBorder="0" applyProtection="0">
      <alignment horizontal="center" vertical="center"/>
    </xf>
    <xf numFmtId="178" fontId="46" fillId="0" borderId="0" applyNumberFormat="0" applyFont="0" applyFill="0" applyAlignment="0"/>
    <xf numFmtId="37" fontId="11" fillId="0" borderId="0"/>
    <xf numFmtId="178" fontId="22" fillId="0" borderId="0"/>
    <xf numFmtId="171" fontId="3" fillId="0" borderId="0"/>
    <xf numFmtId="178" fontId="22" fillId="0" borderId="0"/>
    <xf numFmtId="178" fontId="59" fillId="0" borderId="0"/>
    <xf numFmtId="0" fontId="22" fillId="0" borderId="0"/>
    <xf numFmtId="0" fontId="4" fillId="0" borderId="0"/>
    <xf numFmtId="178" fontId="4" fillId="0" borderId="0"/>
    <xf numFmtId="178" fontId="4" fillId="0" borderId="0"/>
    <xf numFmtId="178" fontId="47" fillId="0" borderId="0" applyNumberFormat="0" applyFill="0" applyBorder="0" applyAlignment="0" applyProtection="0"/>
    <xf numFmtId="178" fontId="24" fillId="0" borderId="0" applyNumberFormat="0" applyFill="0" applyBorder="0" applyAlignment="0" applyProtection="0"/>
    <xf numFmtId="40" fontId="12" fillId="5" borderId="0">
      <alignment horizontal="right"/>
    </xf>
    <xf numFmtId="0" fontId="13" fillId="5" borderId="0">
      <alignment horizontal="right"/>
    </xf>
    <xf numFmtId="0" fontId="14" fillId="5" borderId="7"/>
    <xf numFmtId="0" fontId="14" fillId="0" borderId="0" applyBorder="0">
      <alignment horizontal="centerContinuous"/>
    </xf>
    <xf numFmtId="0" fontId="15" fillId="0" borderId="0" applyBorder="0">
      <alignment horizontal="centerContinuous"/>
    </xf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4" fillId="0" borderId="0" applyNumberFormat="0" applyFill="0" applyBorder="0" applyAlignment="0" applyProtection="0"/>
    <xf numFmtId="178" fontId="22" fillId="6" borderId="0"/>
    <xf numFmtId="0" fontId="4" fillId="0" borderId="0"/>
    <xf numFmtId="0" fontId="4" fillId="0" borderId="0"/>
    <xf numFmtId="178" fontId="4" fillId="0" borderId="0"/>
    <xf numFmtId="178" fontId="47" fillId="0" borderId="0" applyNumberFormat="0" applyFill="0" applyBorder="0" applyAlignment="0" applyProtection="0"/>
    <xf numFmtId="175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78" fontId="48" fillId="0" borderId="0" applyNumberFormat="0" applyFill="0" applyBorder="0" applyAlignment="0" applyProtection="0"/>
    <xf numFmtId="178" fontId="57" fillId="0" borderId="0" applyFont="0" applyFill="0" applyBorder="0" applyAlignment="0" applyProtection="0"/>
    <xf numFmtId="178" fontId="57" fillId="0" borderId="0" applyFont="0" applyFill="0" applyBorder="0" applyAlignment="0" applyProtection="0"/>
    <xf numFmtId="178" fontId="31" fillId="0" borderId="0">
      <alignment vertical="center"/>
    </xf>
    <xf numFmtId="40" fontId="49" fillId="0" borderId="0" applyFont="0" applyFill="0" applyBorder="0" applyAlignment="0" applyProtection="0"/>
    <xf numFmtId="3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178" fontId="51" fillId="0" borderId="0"/>
    <xf numFmtId="190" fontId="53" fillId="0" borderId="0" applyFont="0" applyFill="0" applyBorder="0" applyAlignment="0" applyProtection="0"/>
    <xf numFmtId="191" fontId="53" fillId="0" borderId="0" applyFont="0" applyFill="0" applyBorder="0" applyAlignment="0" applyProtection="0"/>
    <xf numFmtId="192" fontId="53" fillId="0" borderId="0" applyFont="0" applyFill="0" applyBorder="0" applyAlignment="0" applyProtection="0"/>
    <xf numFmtId="193" fontId="53" fillId="0" borderId="0" applyFont="0" applyFill="0" applyBorder="0" applyAlignment="0" applyProtection="0"/>
    <xf numFmtId="178" fontId="54" fillId="0" borderId="0"/>
    <xf numFmtId="178" fontId="46" fillId="0" borderId="0"/>
    <xf numFmtId="167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38" fontId="55" fillId="0" borderId="0" applyFont="0" applyFill="0" applyBorder="0" applyAlignment="0" applyProtection="0"/>
    <xf numFmtId="178" fontId="22" fillId="0" borderId="0"/>
    <xf numFmtId="166" fontId="52" fillId="0" borderId="0" applyFont="0" applyFill="0" applyBorder="0" applyAlignment="0" applyProtection="0"/>
    <xf numFmtId="6" fontId="56" fillId="0" borderId="0" applyFont="0" applyFill="0" applyBorder="0" applyAlignment="0" applyProtection="0"/>
    <xf numFmtId="168" fontId="52" fillId="0" borderId="0" applyFont="0" applyFill="0" applyBorder="0" applyAlignment="0" applyProtection="0"/>
    <xf numFmtId="188" fontId="55" fillId="0" borderId="8">
      <alignment horizontal="center"/>
    </xf>
    <xf numFmtId="178" fontId="3" fillId="0" borderId="0"/>
    <xf numFmtId="178" fontId="3" fillId="0" borderId="0"/>
    <xf numFmtId="178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3" fillId="0" borderId="0"/>
    <xf numFmtId="178" fontId="3" fillId="0" borderId="0"/>
    <xf numFmtId="178" fontId="3" fillId="0" borderId="0"/>
    <xf numFmtId="178" fontId="3" fillId="0" borderId="0" applyNumberFormat="0" applyFill="0" applyBorder="0" applyAlignment="0" applyProtection="0"/>
    <xf numFmtId="178" fontId="3" fillId="0" borderId="0" applyNumberFormat="0" applyFill="0" applyBorder="0" applyAlignment="0" applyProtection="0"/>
    <xf numFmtId="178" fontId="3" fillId="0" borderId="0"/>
    <xf numFmtId="178" fontId="3" fillId="0" borderId="0" applyNumberFormat="0" applyFill="0" applyBorder="0" applyAlignment="0" applyProtection="0"/>
    <xf numFmtId="178" fontId="3" fillId="0" borderId="0"/>
    <xf numFmtId="178" fontId="3" fillId="0" borderId="0" applyNumberFormat="0" applyFill="0" applyBorder="0" applyAlignment="0" applyProtection="0"/>
    <xf numFmtId="178" fontId="3" fillId="0" borderId="0"/>
    <xf numFmtId="178" fontId="3" fillId="0" borderId="0" applyNumberFormat="0" applyFill="0" applyBorder="0" applyAlignment="0" applyProtection="0"/>
    <xf numFmtId="178" fontId="3" fillId="0" borderId="0" applyNumberFormat="0" applyFill="0" applyBorder="0" applyAlignment="0" applyProtection="0"/>
    <xf numFmtId="0" fontId="3" fillId="0" borderId="0"/>
    <xf numFmtId="176" fontId="3" fillId="0" borderId="3">
      <alignment wrapText="1"/>
      <protection locked="0"/>
    </xf>
    <xf numFmtId="43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78" fontId="3" fillId="0" borderId="0"/>
    <xf numFmtId="178" fontId="1" fillId="0" borderId="0"/>
    <xf numFmtId="0" fontId="3" fillId="0" borderId="0"/>
    <xf numFmtId="9" fontId="3" fillId="0" borderId="0" applyFont="0" applyFill="0" applyBorder="0" applyAlignment="0" applyProtection="0"/>
    <xf numFmtId="178" fontId="1" fillId="0" borderId="0"/>
    <xf numFmtId="43" fontId="1" fillId="0" borderId="0" applyFont="0" applyFill="0" applyBorder="0" applyAlignment="0" applyProtection="0"/>
    <xf numFmtId="178" fontId="3" fillId="0" borderId="0"/>
    <xf numFmtId="178" fontId="3" fillId="0" borderId="0"/>
    <xf numFmtId="178" fontId="3" fillId="0" borderId="0"/>
    <xf numFmtId="178" fontId="3" fillId="0" borderId="0" applyNumberFormat="0" applyFill="0" applyBorder="0" applyAlignment="0" applyProtection="0"/>
    <xf numFmtId="178" fontId="3" fillId="0" borderId="0" applyNumberFormat="0" applyFill="0" applyBorder="0" applyAlignment="0" applyProtection="0"/>
    <xf numFmtId="178" fontId="3" fillId="0" borderId="0"/>
    <xf numFmtId="178" fontId="3" fillId="0" borderId="0" applyNumberFormat="0" applyFill="0" applyBorder="0" applyAlignment="0" applyProtection="0"/>
    <xf numFmtId="178" fontId="3" fillId="0" borderId="0"/>
    <xf numFmtId="178" fontId="3" fillId="0" borderId="0" applyNumberFormat="0" applyFill="0" applyBorder="0" applyAlignment="0" applyProtection="0"/>
    <xf numFmtId="178" fontId="3" fillId="0" borderId="0"/>
    <xf numFmtId="178" fontId="3" fillId="0" borderId="0" applyNumberFormat="0" applyFill="0" applyBorder="0" applyAlignment="0" applyProtection="0"/>
    <xf numFmtId="178" fontId="3" fillId="0" borderId="0" applyNumberFormat="0" applyFill="0" applyBorder="0" applyAlignment="0" applyProtection="0"/>
    <xf numFmtId="0" fontId="3" fillId="0" borderId="0"/>
    <xf numFmtId="176" fontId="3" fillId="0" borderId="3">
      <alignment wrapText="1"/>
      <protection locked="0"/>
    </xf>
    <xf numFmtId="43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78" fontId="3" fillId="0" borderId="0"/>
    <xf numFmtId="178" fontId="1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78" fontId="1" fillId="0" borderId="0"/>
    <xf numFmtId="178" fontId="3" fillId="0" borderId="0"/>
    <xf numFmtId="43" fontId="1" fillId="0" borderId="0" applyFont="0" applyFill="0" applyBorder="0" applyAlignment="0" applyProtection="0"/>
  </cellStyleXfs>
  <cellXfs count="506">
    <xf numFmtId="0" fontId="0" fillId="0" borderId="0" xfId="0"/>
    <xf numFmtId="0" fontId="16" fillId="5" borderId="0" xfId="0" applyFont="1" applyFill="1" applyBorder="1"/>
    <xf numFmtId="0" fontId="17" fillId="5" borderId="0" xfId="0" applyFont="1" applyFill="1" applyBorder="1"/>
    <xf numFmtId="0" fontId="18" fillId="5" borderId="0" xfId="0" applyFont="1" applyFill="1" applyBorder="1" applyAlignment="1">
      <alignment horizontal="right"/>
    </xf>
    <xf numFmtId="37" fontId="16" fillId="5" borderId="0" xfId="0" applyNumberFormat="1" applyFont="1" applyFill="1" applyBorder="1" applyAlignment="1">
      <alignment horizontal="center" vertical="center"/>
    </xf>
    <xf numFmtId="37" fontId="17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wrapText="1"/>
    </xf>
    <xf numFmtId="0" fontId="16" fillId="5" borderId="9" xfId="0" applyFont="1" applyFill="1" applyBorder="1"/>
    <xf numFmtId="0" fontId="17" fillId="5" borderId="0" xfId="80" applyFont="1" applyFill="1" applyBorder="1" applyAlignment="1">
      <alignment horizontal="center" vertical="center"/>
    </xf>
    <xf numFmtId="174" fontId="16" fillId="5" borderId="0" xfId="90" applyNumberFormat="1" applyFont="1" applyFill="1" applyBorder="1" applyAlignment="1">
      <alignment horizontal="center" vertical="center"/>
    </xf>
    <xf numFmtId="177" fontId="17" fillId="5" borderId="0" xfId="0" applyNumberFormat="1" applyFont="1" applyFill="1" applyBorder="1"/>
    <xf numFmtId="0" fontId="17" fillId="5" borderId="0" xfId="0" applyFont="1" applyFill="1"/>
    <xf numFmtId="0" fontId="16" fillId="5" borderId="0" xfId="0" applyFont="1" applyFill="1"/>
    <xf numFmtId="0" fontId="20" fillId="5" borderId="0" xfId="0" applyFont="1" applyFill="1"/>
    <xf numFmtId="173" fontId="16" fillId="5" borderId="0" xfId="0" applyNumberFormat="1" applyFont="1" applyFill="1" applyAlignment="1">
      <alignment horizontal="center"/>
    </xf>
    <xf numFmtId="0" fontId="21" fillId="5" borderId="0" xfId="70" applyFont="1" applyFill="1" applyAlignment="1" applyProtection="1"/>
    <xf numFmtId="0" fontId="16" fillId="5" borderId="0" xfId="0" applyFont="1" applyFill="1" applyAlignment="1">
      <alignment horizontal="center"/>
    </xf>
    <xf numFmtId="0" fontId="17" fillId="5" borderId="0" xfId="0" applyFont="1" applyFill="1" applyAlignment="1">
      <alignment horizontal="center"/>
    </xf>
    <xf numFmtId="0" fontId="19" fillId="5" borderId="0" xfId="0" applyFont="1" applyFill="1" applyBorder="1"/>
    <xf numFmtId="2" fontId="16" fillId="5" borderId="0" xfId="0" applyNumberFormat="1" applyFont="1" applyFill="1" applyBorder="1" applyAlignment="1">
      <alignment horizontal="center"/>
    </xf>
    <xf numFmtId="2" fontId="17" fillId="5" borderId="0" xfId="0" applyNumberFormat="1" applyFont="1" applyFill="1" applyBorder="1"/>
    <xf numFmtId="0" fontId="16" fillId="5" borderId="0" xfId="0" applyFont="1" applyFill="1" applyAlignment="1">
      <alignment horizontal="left"/>
    </xf>
    <xf numFmtId="0" fontId="16" fillId="0" borderId="0" xfId="0" applyFont="1" applyFill="1" applyBorder="1"/>
    <xf numFmtId="37" fontId="17" fillId="5" borderId="0" xfId="0" applyNumberFormat="1" applyFont="1" applyFill="1" applyBorder="1" applyAlignment="1">
      <alignment horizontal="center"/>
    </xf>
    <xf numFmtId="0" fontId="16" fillId="0" borderId="0" xfId="0" applyFont="1" applyFill="1"/>
    <xf numFmtId="0" fontId="16" fillId="5" borderId="0" xfId="0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17" fillId="0" borderId="0" xfId="0" applyFont="1" applyFill="1"/>
    <xf numFmtId="0" fontId="0" fillId="0" borderId="0" xfId="0" applyAlignment="1">
      <alignment wrapText="1"/>
    </xf>
    <xf numFmtId="0" fontId="18" fillId="5" borderId="0" xfId="0" applyFont="1" applyFill="1" applyBorder="1"/>
    <xf numFmtId="0" fontId="17" fillId="0" borderId="0" xfId="0" applyFont="1" applyFill="1" applyBorder="1"/>
    <xf numFmtId="2" fontId="18" fillId="5" borderId="0" xfId="0" applyNumberFormat="1" applyFont="1" applyFill="1" applyBorder="1"/>
    <xf numFmtId="0" fontId="17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9" fillId="0" borderId="0" xfId="0" applyFont="1" applyFill="1" applyBorder="1"/>
    <xf numFmtId="37" fontId="17" fillId="8" borderId="11" xfId="0" applyNumberFormat="1" applyFont="1" applyFill="1" applyBorder="1" applyAlignment="1">
      <alignment horizontal="center" vertical="center"/>
    </xf>
    <xf numFmtId="37" fontId="17" fillId="8" borderId="12" xfId="0" applyNumberFormat="1" applyFont="1" applyFill="1" applyBorder="1" applyAlignment="1">
      <alignment horizontal="center" vertical="center"/>
    </xf>
    <xf numFmtId="0" fontId="4" fillId="5" borderId="0" xfId="0" applyFont="1" applyFill="1" applyBorder="1"/>
    <xf numFmtId="0" fontId="16" fillId="0" borderId="0" xfId="0" applyFont="1" applyFill="1" applyBorder="1" applyAlignment="1">
      <alignment horizontal="center"/>
    </xf>
    <xf numFmtId="0" fontId="17" fillId="8" borderId="0" xfId="0" applyFont="1" applyFill="1" applyBorder="1"/>
    <xf numFmtId="178" fontId="16" fillId="0" borderId="0" xfId="82" applyFont="1" applyFill="1" applyBorder="1" applyAlignment="1" applyProtection="1">
      <alignment horizontal="left" vertical="center"/>
    </xf>
    <xf numFmtId="178" fontId="4" fillId="0" borderId="0" xfId="77" applyFont="1"/>
    <xf numFmtId="172" fontId="4" fillId="0" borderId="0" xfId="54" applyNumberFormat="1" applyFont="1" applyBorder="1"/>
    <xf numFmtId="178" fontId="16" fillId="0" borderId="0" xfId="77" applyFont="1" applyBorder="1"/>
    <xf numFmtId="178" fontId="4" fillId="0" borderId="0" xfId="77" applyFont="1" applyBorder="1"/>
    <xf numFmtId="37" fontId="4" fillId="0" borderId="0" xfId="55" applyNumberFormat="1" applyFont="1" applyFill="1" applyBorder="1" applyAlignment="1">
      <alignment horizontal="center" vertical="center"/>
    </xf>
    <xf numFmtId="37" fontId="4" fillId="0" borderId="0" xfId="55" applyNumberFormat="1" applyFont="1" applyBorder="1" applyAlignment="1">
      <alignment horizontal="center" vertical="center"/>
    </xf>
    <xf numFmtId="178" fontId="16" fillId="0" borderId="0" xfId="77" applyFont="1"/>
    <xf numFmtId="0" fontId="4" fillId="5" borderId="0" xfId="54" applyNumberFormat="1" applyFont="1" applyFill="1" applyBorder="1" applyAlignment="1" applyProtection="1">
      <alignment horizontal="left" vertical="center" wrapText="1"/>
      <protection locked="0"/>
    </xf>
    <xf numFmtId="0" fontId="4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4" fillId="5" borderId="19" xfId="0" applyFont="1" applyFill="1" applyBorder="1"/>
    <xf numFmtId="0" fontId="61" fillId="0" borderId="0" xfId="0" applyFont="1" applyFill="1" applyAlignment="1">
      <alignment horizontal="center"/>
    </xf>
    <xf numFmtId="0" fontId="4" fillId="0" borderId="0" xfId="0" applyFont="1" applyFill="1"/>
    <xf numFmtId="0" fontId="16" fillId="5" borderId="19" xfId="0" applyFont="1" applyFill="1" applyBorder="1"/>
    <xf numFmtId="0" fontId="4" fillId="5" borderId="0" xfId="0" applyFont="1" applyFill="1" applyBorder="1" applyAlignment="1">
      <alignment horizontal="center"/>
    </xf>
    <xf numFmtId="178" fontId="16" fillId="0" borderId="21" xfId="81" applyFont="1" applyFill="1" applyBorder="1" applyAlignment="1"/>
    <xf numFmtId="178" fontId="16" fillId="0" borderId="0" xfId="81" applyFont="1" applyFill="1" applyBorder="1" applyAlignment="1"/>
    <xf numFmtId="178" fontId="4" fillId="0" borderId="0" xfId="81" applyFont="1" applyFill="1" applyBorder="1" applyAlignment="1"/>
    <xf numFmtId="178" fontId="23" fillId="0" borderId="0" xfId="96" applyFont="1" applyFill="1" applyBorder="1" applyAlignment="1">
      <alignment horizontal="left"/>
    </xf>
    <xf numFmtId="178" fontId="4" fillId="0" borderId="0" xfId="81" applyFont="1" applyFill="1" applyBorder="1" applyAlignment="1">
      <alignment horizontal="left"/>
    </xf>
    <xf numFmtId="178" fontId="4" fillId="0" borderId="0" xfId="96" applyFont="1" applyFill="1" applyBorder="1" applyAlignment="1">
      <alignment horizontal="left"/>
    </xf>
    <xf numFmtId="178" fontId="16" fillId="0" borderId="0" xfId="81" applyFont="1" applyFill="1" applyBorder="1" applyAlignment="1">
      <alignment horizontal="left"/>
    </xf>
    <xf numFmtId="178" fontId="4" fillId="0" borderId="0" xfId="96" applyFont="1" applyBorder="1" applyAlignment="1">
      <alignment horizontal="left"/>
    </xf>
    <xf numFmtId="178" fontId="16" fillId="0" borderId="0" xfId="96" applyFont="1" applyFill="1" applyBorder="1" applyAlignment="1">
      <alignment horizontal="left"/>
    </xf>
    <xf numFmtId="0" fontId="0" fillId="0" borderId="0" xfId="0" applyFill="1" applyBorder="1"/>
    <xf numFmtId="0" fontId="16" fillId="5" borderId="23" xfId="0" applyFont="1" applyFill="1" applyBorder="1"/>
    <xf numFmtId="0" fontId="4" fillId="5" borderId="24" xfId="0" applyFont="1" applyFill="1" applyBorder="1"/>
    <xf numFmtId="0" fontId="16" fillId="0" borderId="24" xfId="0" applyFont="1" applyFill="1" applyBorder="1"/>
    <xf numFmtId="0" fontId="4" fillId="5" borderId="25" xfId="80" applyFont="1" applyFill="1" applyBorder="1" applyAlignment="1" applyProtection="1">
      <alignment horizontal="left" vertical="center" indent="1"/>
    </xf>
    <xf numFmtId="0" fontId="4" fillId="5" borderId="25" xfId="80" applyFont="1" applyFill="1" applyBorder="1" applyAlignment="1" applyProtection="1">
      <alignment horizontal="left" vertical="center" wrapText="1" indent="1"/>
    </xf>
    <xf numFmtId="0" fontId="16" fillId="5" borderId="25" xfId="80" applyFont="1" applyFill="1" applyBorder="1" applyAlignment="1" applyProtection="1">
      <alignment horizontal="left" vertical="center" indent="1"/>
    </xf>
    <xf numFmtId="0" fontId="4" fillId="5" borderId="0" xfId="0" applyFont="1" applyFill="1"/>
    <xf numFmtId="0" fontId="4" fillId="5" borderId="0" xfId="0" applyFont="1" applyFill="1" applyBorder="1" applyAlignment="1">
      <alignment wrapText="1"/>
    </xf>
    <xf numFmtId="0" fontId="4" fillId="0" borderId="0" xfId="0" applyFont="1" applyFill="1" applyBorder="1"/>
    <xf numFmtId="37" fontId="4" fillId="0" borderId="0" xfId="77" applyNumberFormat="1" applyFont="1"/>
    <xf numFmtId="37" fontId="16" fillId="0" borderId="0" xfId="77" applyNumberFormat="1" applyFont="1"/>
    <xf numFmtId="37" fontId="17" fillId="5" borderId="0" xfId="0" applyNumberFormat="1" applyFont="1" applyFill="1" applyBorder="1"/>
    <xf numFmtId="0" fontId="16" fillId="0" borderId="0" xfId="94" applyFont="1" applyFill="1" applyBorder="1" applyAlignment="1">
      <alignment horizontal="left" vertical="center" wrapText="1"/>
    </xf>
    <xf numFmtId="0" fontId="4" fillId="0" borderId="0" xfId="81" applyNumberFormat="1" applyFont="1" applyFill="1" applyAlignment="1">
      <alignment horizontal="left"/>
    </xf>
    <xf numFmtId="3" fontId="4" fillId="8" borderId="11" xfId="0" applyNumberFormat="1" applyFont="1" applyFill="1" applyBorder="1" applyAlignment="1">
      <alignment horizontal="center"/>
    </xf>
    <xf numFmtId="0" fontId="4" fillId="5" borderId="27" xfId="0" applyFont="1" applyFill="1" applyBorder="1" applyAlignment="1">
      <alignment wrapText="1"/>
    </xf>
    <xf numFmtId="37" fontId="4" fillId="8" borderId="11" xfId="0" applyNumberFormat="1" applyFont="1" applyFill="1" applyBorder="1" applyAlignment="1">
      <alignment horizontal="center"/>
    </xf>
    <xf numFmtId="3" fontId="4" fillId="8" borderId="28" xfId="0" applyNumberFormat="1" applyFont="1" applyFill="1" applyBorder="1" applyAlignment="1">
      <alignment horizontal="center"/>
    </xf>
    <xf numFmtId="0" fontId="4" fillId="5" borderId="22" xfId="54" applyNumberFormat="1" applyFont="1" applyFill="1" applyBorder="1" applyAlignment="1" applyProtection="1">
      <alignment horizontal="left" vertical="center" wrapText="1"/>
      <protection locked="0"/>
    </xf>
    <xf numFmtId="178" fontId="4" fillId="0" borderId="0" xfId="77" applyFont="1" applyAlignment="1">
      <alignment horizontal="center"/>
    </xf>
    <xf numFmtId="0" fontId="19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20" fillId="5" borderId="0" xfId="0" applyFont="1" applyFill="1" applyBorder="1"/>
    <xf numFmtId="0" fontId="19" fillId="5" borderId="0" xfId="0" applyFont="1" applyFill="1" applyBorder="1" applyAlignment="1">
      <alignment wrapText="1"/>
    </xf>
    <xf numFmtId="174" fontId="19" fillId="8" borderId="11" xfId="90" applyNumberFormat="1" applyFont="1" applyFill="1" applyBorder="1" applyAlignment="1">
      <alignment horizontal="center" vertical="center"/>
    </xf>
    <xf numFmtId="174" fontId="19" fillId="8" borderId="11" xfId="0" applyNumberFormat="1" applyFont="1" applyFill="1" applyBorder="1" applyAlignment="1">
      <alignment horizontal="center" vertical="center"/>
    </xf>
    <xf numFmtId="0" fontId="17" fillId="0" borderId="13" xfId="0" applyFont="1" applyFill="1" applyBorder="1"/>
    <xf numFmtId="0" fontId="16" fillId="0" borderId="19" xfId="0" applyFont="1" applyFill="1" applyBorder="1"/>
    <xf numFmtId="0" fontId="4" fillId="5" borderId="10" xfId="0" applyFont="1" applyFill="1" applyBorder="1" applyAlignment="1">
      <alignment horizontal="center"/>
    </xf>
    <xf numFmtId="0" fontId="4" fillId="0" borderId="29" xfId="0" applyFont="1" applyFill="1" applyBorder="1"/>
    <xf numFmtId="0" fontId="4" fillId="5" borderId="30" xfId="0" applyFont="1" applyFill="1" applyBorder="1" applyAlignment="1">
      <alignment horizontal="center"/>
    </xf>
    <xf numFmtId="0" fontId="4" fillId="5" borderId="31" xfId="0" applyFont="1" applyFill="1" applyBorder="1"/>
    <xf numFmtId="0" fontId="4" fillId="5" borderId="27" xfId="0" applyFont="1" applyFill="1" applyBorder="1" applyAlignment="1">
      <alignment horizontal="center"/>
    </xf>
    <xf numFmtId="37" fontId="0" fillId="0" borderId="0" xfId="0" applyNumberFormat="1" applyFill="1" applyAlignment="1">
      <alignment horizontal="center"/>
    </xf>
    <xf numFmtId="0" fontId="18" fillId="0" borderId="0" xfId="0" applyFont="1" applyFill="1" applyBorder="1" applyAlignment="1">
      <alignment horizontal="right"/>
    </xf>
    <xf numFmtId="177" fontId="17" fillId="0" borderId="0" xfId="0" applyNumberFormat="1" applyFont="1" applyFill="1" applyBorder="1"/>
    <xf numFmtId="0" fontId="4" fillId="5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3" fillId="7" borderId="0" xfId="0" applyFont="1" applyFill="1" applyAlignment="1">
      <alignment horizontal="left" indent="1"/>
    </xf>
    <xf numFmtId="0" fontId="4" fillId="5" borderId="19" xfId="0" applyFont="1" applyFill="1" applyBorder="1" applyAlignment="1">
      <alignment horizontal="left" indent="2"/>
    </xf>
    <xf numFmtId="0" fontId="23" fillId="7" borderId="0" xfId="0" applyFont="1" applyFill="1" applyAlignment="1">
      <alignment horizontal="left"/>
    </xf>
    <xf numFmtId="0" fontId="4" fillId="7" borderId="0" xfId="0" applyFont="1" applyFill="1" applyAlignment="1">
      <alignment horizontal="left" indent="2"/>
    </xf>
    <xf numFmtId="0" fontId="4" fillId="5" borderId="0" xfId="0" applyFont="1" applyFill="1" applyBorder="1" applyAlignment="1">
      <alignment horizontal="left" indent="2"/>
    </xf>
    <xf numFmtId="0" fontId="18" fillId="5" borderId="0" xfId="0" applyFont="1" applyFill="1" applyBorder="1" applyAlignment="1">
      <alignment horizontal="left" indent="2"/>
    </xf>
    <xf numFmtId="0" fontId="18" fillId="5" borderId="0" xfId="0" applyFont="1" applyFill="1" applyBorder="1" applyAlignment="1">
      <alignment horizontal="left" indent="5"/>
    </xf>
    <xf numFmtId="0" fontId="4" fillId="5" borderId="32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 vertical="center"/>
    </xf>
    <xf numFmtId="0" fontId="58" fillId="0" borderId="0" xfId="0" applyFont="1" applyFill="1"/>
    <xf numFmtId="0" fontId="4" fillId="0" borderId="27" xfId="0" applyFont="1" applyFill="1" applyBorder="1" applyAlignment="1">
      <alignment wrapText="1"/>
    </xf>
    <xf numFmtId="37" fontId="4" fillId="0" borderId="11" xfId="0" applyNumberFormat="1" applyFont="1" applyFill="1" applyBorder="1" applyAlignment="1">
      <alignment horizontal="center"/>
    </xf>
    <xf numFmtId="37" fontId="4" fillId="5" borderId="0" xfId="0" applyNumberFormat="1" applyFont="1" applyFill="1" applyBorder="1"/>
    <xf numFmtId="37" fontId="17" fillId="0" borderId="11" xfId="0" applyNumberFormat="1" applyFont="1" applyFill="1" applyBorder="1" applyAlignment="1">
      <alignment horizontal="center" vertical="center"/>
    </xf>
    <xf numFmtId="37" fontId="17" fillId="0" borderId="12" xfId="0" applyNumberFormat="1" applyFont="1" applyFill="1" applyBorder="1" applyAlignment="1">
      <alignment horizontal="center" vertical="center"/>
    </xf>
    <xf numFmtId="37" fontId="16" fillId="8" borderId="33" xfId="53" applyNumberFormat="1" applyFont="1" applyFill="1" applyBorder="1" applyAlignment="1">
      <alignment horizontal="center"/>
    </xf>
    <xf numFmtId="37" fontId="16" fillId="8" borderId="34" xfId="0" applyNumberFormat="1" applyFont="1" applyFill="1" applyBorder="1" applyAlignment="1">
      <alignment horizontal="center"/>
    </xf>
    <xf numFmtId="37" fontId="4" fillId="8" borderId="34" xfId="0" applyNumberFormat="1" applyFont="1" applyFill="1" applyBorder="1" applyAlignment="1">
      <alignment horizontal="center"/>
    </xf>
    <xf numFmtId="174" fontId="4" fillId="8" borderId="34" xfId="0" applyNumberFormat="1" applyFont="1" applyFill="1" applyBorder="1" applyAlignment="1">
      <alignment horizontal="center" vertical="center"/>
    </xf>
    <xf numFmtId="173" fontId="4" fillId="8" borderId="34" xfId="0" applyNumberFormat="1" applyFont="1" applyFill="1" applyBorder="1" applyAlignment="1">
      <alignment horizontal="center" vertical="center"/>
    </xf>
    <xf numFmtId="194" fontId="4" fillId="8" borderId="34" xfId="0" applyNumberFormat="1" applyFont="1" applyFill="1" applyBorder="1" applyAlignment="1">
      <alignment horizontal="center"/>
    </xf>
    <xf numFmtId="1" fontId="4" fillId="8" borderId="34" xfId="0" applyNumberFormat="1" applyFont="1" applyFill="1" applyBorder="1" applyAlignment="1">
      <alignment horizontal="center" vertical="center"/>
    </xf>
    <xf numFmtId="174" fontId="4" fillId="8" borderId="34" xfId="0" applyNumberFormat="1" applyFont="1" applyFill="1" applyBorder="1" applyAlignment="1">
      <alignment horizontal="center"/>
    </xf>
    <xf numFmtId="37" fontId="4" fillId="8" borderId="34" xfId="53" applyNumberFormat="1" applyFont="1" applyFill="1" applyBorder="1" applyAlignment="1">
      <alignment horizontal="center"/>
    </xf>
    <xf numFmtId="37" fontId="18" fillId="8" borderId="34" xfId="53" applyNumberFormat="1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37" fontId="16" fillId="0" borderId="33" xfId="53" applyNumberFormat="1" applyFont="1" applyFill="1" applyBorder="1" applyAlignment="1">
      <alignment horizontal="center"/>
    </xf>
    <xf numFmtId="37" fontId="18" fillId="8" borderId="34" xfId="0" applyNumberFormat="1" applyFont="1" applyFill="1" applyBorder="1" applyAlignment="1">
      <alignment horizontal="center"/>
    </xf>
    <xf numFmtId="194" fontId="4" fillId="0" borderId="34" xfId="0" applyNumberFormat="1" applyFont="1" applyFill="1" applyBorder="1" applyAlignment="1">
      <alignment horizontal="center"/>
    </xf>
    <xf numFmtId="37" fontId="4" fillId="0" borderId="34" xfId="0" applyNumberFormat="1" applyFont="1" applyFill="1" applyBorder="1" applyAlignment="1">
      <alignment horizontal="center"/>
    </xf>
    <xf numFmtId="174" fontId="4" fillId="8" borderId="34" xfId="91" applyNumberFormat="1" applyFont="1" applyFill="1" applyBorder="1" applyAlignment="1">
      <alignment horizontal="center"/>
    </xf>
    <xf numFmtId="37" fontId="16" fillId="8" borderId="34" xfId="53" applyNumberFormat="1" applyFont="1" applyFill="1" applyBorder="1" applyAlignment="1">
      <alignment horizontal="center"/>
    </xf>
    <xf numFmtId="37" fontId="16" fillId="0" borderId="34" xfId="53" applyNumberFormat="1" applyFont="1" applyFill="1" applyBorder="1" applyAlignment="1">
      <alignment horizontal="center"/>
    </xf>
    <xf numFmtId="0" fontId="17" fillId="8" borderId="36" xfId="0" applyFont="1" applyFill="1" applyBorder="1" applyAlignment="1">
      <alignment horizontal="center" vertical="center" wrapText="1"/>
    </xf>
    <xf numFmtId="0" fontId="17" fillId="8" borderId="37" xfId="0" applyFont="1" applyFill="1" applyBorder="1" applyAlignment="1">
      <alignment horizontal="center" vertical="center" wrapText="1"/>
    </xf>
    <xf numFmtId="0" fontId="4" fillId="5" borderId="0" xfId="79" applyFont="1" applyFill="1" applyBorder="1" applyAlignment="1">
      <alignment horizontal="left" indent="1"/>
    </xf>
    <xf numFmtId="37" fontId="4" fillId="8" borderId="18" xfId="55" applyNumberFormat="1" applyFont="1" applyFill="1" applyBorder="1" applyAlignment="1">
      <alignment horizontal="center" vertical="center"/>
    </xf>
    <xf numFmtId="37" fontId="4" fillId="8" borderId="34" xfId="55" applyNumberFormat="1" applyFont="1" applyFill="1" applyBorder="1" applyAlignment="1">
      <alignment horizontal="center" vertical="center"/>
    </xf>
    <xf numFmtId="37" fontId="16" fillId="8" borderId="34" xfId="55" applyNumberFormat="1" applyFont="1" applyFill="1" applyBorder="1" applyAlignment="1">
      <alignment horizontal="center" vertical="center"/>
    </xf>
    <xf numFmtId="37" fontId="4" fillId="8" borderId="33" xfId="0" applyNumberFormat="1" applyFont="1" applyFill="1" applyBorder="1" applyAlignment="1">
      <alignment horizontal="center"/>
    </xf>
    <xf numFmtId="174" fontId="19" fillId="8" borderId="34" xfId="0" applyNumberFormat="1" applyFont="1" applyFill="1" applyBorder="1" applyAlignment="1">
      <alignment horizontal="center"/>
    </xf>
    <xf numFmtId="37" fontId="4" fillId="8" borderId="38" xfId="0" applyNumberFormat="1" applyFont="1" applyFill="1" applyBorder="1" applyAlignment="1">
      <alignment horizontal="center"/>
    </xf>
    <xf numFmtId="37" fontId="17" fillId="8" borderId="33" xfId="0" applyNumberFormat="1" applyFont="1" applyFill="1" applyBorder="1" applyAlignment="1">
      <alignment horizontal="center"/>
    </xf>
    <xf numFmtId="37" fontId="17" fillId="8" borderId="34" xfId="0" applyNumberFormat="1" applyFont="1" applyFill="1" applyBorder="1" applyAlignment="1">
      <alignment horizontal="center" vertical="center"/>
    </xf>
    <xf numFmtId="37" fontId="17" fillId="8" borderId="34" xfId="0" applyNumberFormat="1" applyFont="1" applyFill="1" applyBorder="1" applyAlignment="1">
      <alignment horizontal="center"/>
    </xf>
    <xf numFmtId="37" fontId="16" fillId="8" borderId="39" xfId="0" applyNumberFormat="1" applyFont="1" applyFill="1" applyBorder="1" applyAlignment="1">
      <alignment horizontal="center"/>
    </xf>
    <xf numFmtId="0" fontId="16" fillId="5" borderId="20" xfId="80" applyFont="1" applyFill="1" applyBorder="1" applyAlignment="1" applyProtection="1">
      <alignment horizontal="left" vertical="center" indent="1"/>
      <protection locked="0"/>
    </xf>
    <xf numFmtId="37" fontId="16" fillId="8" borderId="40" xfId="0" applyNumberFormat="1" applyFont="1" applyFill="1" applyBorder="1" applyAlignment="1">
      <alignment horizontal="center"/>
    </xf>
    <xf numFmtId="37" fontId="4" fillId="8" borderId="34" xfId="54" applyNumberFormat="1" applyFont="1" applyFill="1" applyBorder="1" applyAlignment="1">
      <alignment horizontal="center"/>
    </xf>
    <xf numFmtId="0" fontId="17" fillId="0" borderId="42" xfId="0" applyFont="1" applyFill="1" applyBorder="1" applyAlignment="1">
      <alignment horizontal="center"/>
    </xf>
    <xf numFmtId="0" fontId="17" fillId="0" borderId="43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4" fillId="8" borderId="33" xfId="0" applyFont="1" applyFill="1" applyBorder="1"/>
    <xf numFmtId="37" fontId="4" fillId="8" borderId="34" xfId="0" applyNumberFormat="1" applyFont="1" applyFill="1" applyBorder="1"/>
    <xf numFmtId="0" fontId="17" fillId="8" borderId="37" xfId="0" applyFont="1" applyFill="1" applyBorder="1" applyAlignment="1">
      <alignment horizontal="left" vertical="center" wrapText="1"/>
    </xf>
    <xf numFmtId="43" fontId="19" fillId="5" borderId="0" xfId="53" applyFont="1" applyFill="1" applyBorder="1"/>
    <xf numFmtId="0" fontId="18" fillId="0" borderId="0" xfId="0" applyFont="1" applyFill="1" applyAlignment="1">
      <alignment horizontal="left" vertical="center" wrapText="1"/>
    </xf>
    <xf numFmtId="195" fontId="4" fillId="8" borderId="26" xfId="56" quotePrefix="1" applyNumberFormat="1" applyFont="1" applyFill="1" applyBorder="1" applyAlignment="1">
      <alignment horizontal="center" vertical="center"/>
    </xf>
    <xf numFmtId="37" fontId="17" fillId="0" borderId="33" xfId="0" applyNumberFormat="1" applyFont="1" applyFill="1" applyBorder="1" applyAlignment="1">
      <alignment horizontal="center"/>
    </xf>
    <xf numFmtId="37" fontId="17" fillId="0" borderId="34" xfId="0" applyNumberFormat="1" applyFont="1" applyFill="1" applyBorder="1" applyAlignment="1">
      <alignment horizontal="center"/>
    </xf>
    <xf numFmtId="37" fontId="16" fillId="0" borderId="39" xfId="0" applyNumberFormat="1" applyFont="1" applyFill="1" applyBorder="1" applyAlignment="1">
      <alignment horizontal="center"/>
    </xf>
    <xf numFmtId="0" fontId="17" fillId="5" borderId="0" xfId="0" applyFont="1" applyFill="1" applyBorder="1" applyAlignment="1">
      <alignment vertical="center"/>
    </xf>
    <xf numFmtId="0" fontId="17" fillId="5" borderId="0" xfId="0" applyFont="1" applyFill="1" applyBorder="1" applyAlignment="1">
      <alignment horizontal="center" vertical="center"/>
    </xf>
    <xf numFmtId="177" fontId="17" fillId="0" borderId="44" xfId="0" applyNumberFormat="1" applyFont="1" applyFill="1" applyBorder="1"/>
    <xf numFmtId="177" fontId="17" fillId="0" borderId="45" xfId="0" applyNumberFormat="1" applyFont="1" applyFill="1" applyBorder="1"/>
    <xf numFmtId="0" fontId="17" fillId="0" borderId="44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horizontal="left" indent="1"/>
    </xf>
    <xf numFmtId="174" fontId="18" fillId="8" borderId="34" xfId="91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left" vertical="center" indent="2"/>
    </xf>
    <xf numFmtId="37" fontId="4" fillId="8" borderId="34" xfId="0" applyNumberFormat="1" applyFont="1" applyFill="1" applyBorder="1" applyAlignment="1">
      <alignment horizontal="center" vertical="center"/>
    </xf>
    <xf numFmtId="194" fontId="4" fillId="8" borderId="34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174" fontId="4" fillId="0" borderId="34" xfId="0" applyNumberFormat="1" applyFont="1" applyFill="1" applyBorder="1" applyAlignment="1">
      <alignment horizontal="center" vertical="center"/>
    </xf>
    <xf numFmtId="173" fontId="4" fillId="0" borderId="34" xfId="0" applyNumberFormat="1" applyFont="1" applyFill="1" applyBorder="1" applyAlignment="1">
      <alignment horizontal="center" vertical="center"/>
    </xf>
    <xf numFmtId="1" fontId="4" fillId="0" borderId="34" xfId="0" applyNumberFormat="1" applyFont="1" applyFill="1" applyBorder="1" applyAlignment="1">
      <alignment horizontal="center" vertical="center"/>
    </xf>
    <xf numFmtId="37" fontId="4" fillId="0" borderId="34" xfId="0" applyNumberFormat="1" applyFont="1" applyFill="1" applyBorder="1" applyAlignment="1">
      <alignment horizontal="center" vertical="center"/>
    </xf>
    <xf numFmtId="194" fontId="4" fillId="0" borderId="34" xfId="0" applyNumberFormat="1" applyFont="1" applyFill="1" applyBorder="1" applyAlignment="1">
      <alignment horizontal="center" vertical="center"/>
    </xf>
    <xf numFmtId="174" fontId="4" fillId="0" borderId="34" xfId="91" applyNumberFormat="1" applyFont="1" applyFill="1" applyBorder="1" applyAlignment="1">
      <alignment horizontal="center"/>
    </xf>
    <xf numFmtId="37" fontId="18" fillId="0" borderId="34" xfId="0" applyNumberFormat="1" applyFont="1" applyFill="1" applyBorder="1" applyAlignment="1">
      <alignment horizontal="center"/>
    </xf>
    <xf numFmtId="174" fontId="18" fillId="0" borderId="34" xfId="91" applyNumberFormat="1" applyFont="1" applyFill="1" applyBorder="1" applyAlignment="1">
      <alignment horizontal="center"/>
    </xf>
    <xf numFmtId="37" fontId="16" fillId="0" borderId="34" xfId="0" applyNumberFormat="1" applyFont="1" applyFill="1" applyBorder="1" applyAlignment="1">
      <alignment horizontal="center"/>
    </xf>
    <xf numFmtId="174" fontId="4" fillId="0" borderId="34" xfId="0" applyNumberFormat="1" applyFont="1" applyFill="1" applyBorder="1" applyAlignment="1">
      <alignment horizontal="center"/>
    </xf>
    <xf numFmtId="37" fontId="4" fillId="0" borderId="18" xfId="55" applyNumberFormat="1" applyFont="1" applyFill="1" applyBorder="1" applyAlignment="1">
      <alignment horizontal="center" vertical="center"/>
    </xf>
    <xf numFmtId="178" fontId="60" fillId="0" borderId="0" xfId="78" applyFont="1" applyAlignment="1">
      <alignment horizontal="right" vertical="center"/>
    </xf>
    <xf numFmtId="37" fontId="4" fillId="0" borderId="33" xfId="0" applyNumberFormat="1" applyFont="1" applyFill="1" applyBorder="1" applyAlignment="1">
      <alignment horizontal="center"/>
    </xf>
    <xf numFmtId="174" fontId="19" fillId="0" borderId="34" xfId="0" applyNumberFormat="1" applyFont="1" applyFill="1" applyBorder="1" applyAlignment="1">
      <alignment horizontal="center"/>
    </xf>
    <xf numFmtId="37" fontId="4" fillId="0" borderId="38" xfId="0" applyNumberFormat="1" applyFont="1" applyFill="1" applyBorder="1" applyAlignment="1">
      <alignment horizontal="center"/>
    </xf>
    <xf numFmtId="174" fontId="19" fillId="0" borderId="11" xfId="90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/>
    </xf>
    <xf numFmtId="3" fontId="4" fillId="0" borderId="28" xfId="0" applyNumberFormat="1" applyFont="1" applyFill="1" applyBorder="1" applyAlignment="1">
      <alignment horizontal="center"/>
    </xf>
    <xf numFmtId="174" fontId="19" fillId="0" borderId="11" xfId="0" applyNumberFormat="1" applyFont="1" applyFill="1" applyBorder="1" applyAlignment="1">
      <alignment horizontal="center" vertical="center"/>
    </xf>
    <xf numFmtId="37" fontId="17" fillId="0" borderId="34" xfId="0" applyNumberFormat="1" applyFont="1" applyFill="1" applyBorder="1" applyAlignment="1">
      <alignment horizontal="center" vertical="center"/>
    </xf>
    <xf numFmtId="37" fontId="16" fillId="0" borderId="40" xfId="0" applyNumberFormat="1" applyFont="1" applyFill="1" applyBorder="1" applyAlignment="1">
      <alignment horizontal="center"/>
    </xf>
    <xf numFmtId="37" fontId="4" fillId="0" borderId="34" xfId="54" applyNumberFormat="1" applyFont="1" applyFill="1" applyBorder="1" applyAlignment="1">
      <alignment horizontal="center"/>
    </xf>
    <xf numFmtId="0" fontId="4" fillId="0" borderId="33" xfId="0" applyFont="1" applyFill="1" applyBorder="1"/>
    <xf numFmtId="37" fontId="4" fillId="0" borderId="34" xfId="0" applyNumberFormat="1" applyFont="1" applyFill="1" applyBorder="1"/>
    <xf numFmtId="173" fontId="16" fillId="5" borderId="0" xfId="0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vertical="center"/>
    </xf>
    <xf numFmtId="0" fontId="21" fillId="0" borderId="0" xfId="70" applyFont="1" applyFill="1" applyAlignment="1" applyProtection="1">
      <alignment vertical="center"/>
    </xf>
    <xf numFmtId="0" fontId="21" fillId="0" borderId="0" xfId="70" applyFont="1" applyAlignment="1" applyProtection="1">
      <alignment vertical="center"/>
    </xf>
    <xf numFmtId="0" fontId="4" fillId="5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  <xf numFmtId="1" fontId="4" fillId="0" borderId="0" xfId="77" applyNumberFormat="1" applyFont="1" applyAlignment="1">
      <alignment horizontal="center"/>
    </xf>
    <xf numFmtId="37" fontId="4" fillId="0" borderId="0" xfId="56" applyNumberFormat="1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0" xfId="0" applyFont="1" applyAlignment="1">
      <alignment horizontal="center" vertical="center"/>
    </xf>
    <xf numFmtId="173" fontId="16" fillId="0" borderId="0" xfId="0" applyNumberFormat="1" applyFont="1" applyFill="1" applyBorder="1" applyAlignment="1">
      <alignment horizontal="center"/>
    </xf>
    <xf numFmtId="0" fontId="16" fillId="5" borderId="41" xfId="80" applyFont="1" applyFill="1" applyBorder="1" applyAlignment="1" applyProtection="1">
      <alignment horizontal="left" vertical="center" wrapText="1" indent="1"/>
    </xf>
    <xf numFmtId="0" fontId="62" fillId="0" borderId="0" xfId="0" applyFont="1"/>
    <xf numFmtId="0" fontId="17" fillId="9" borderId="0" xfId="0" applyFont="1" applyFill="1" applyBorder="1"/>
    <xf numFmtId="37" fontId="16" fillId="9" borderId="0" xfId="0" applyNumberFormat="1" applyFont="1" applyFill="1" applyBorder="1" applyAlignment="1">
      <alignment horizontal="center"/>
    </xf>
    <xf numFmtId="0" fontId="16" fillId="0" borderId="0" xfId="78" applyNumberFormat="1" applyFont="1" applyFill="1" applyAlignment="1">
      <alignment horizontal="left"/>
    </xf>
    <xf numFmtId="172" fontId="16" fillId="0" borderId="0" xfId="54" applyNumberFormat="1" applyFont="1" applyFill="1" applyBorder="1" applyAlignment="1">
      <alignment horizontal="center"/>
    </xf>
    <xf numFmtId="172" fontId="4" fillId="0" borderId="0" xfId="54" applyNumberFormat="1" applyFont="1" applyBorder="1" applyAlignment="1">
      <alignment horizontal="left"/>
    </xf>
    <xf numFmtId="172" fontId="4" fillId="0" borderId="0" xfId="54" applyNumberFormat="1" applyFont="1" applyFill="1" applyBorder="1" applyAlignment="1">
      <alignment horizontal="left"/>
    </xf>
    <xf numFmtId="172" fontId="16" fillId="0" borderId="0" xfId="54" applyNumberFormat="1" applyFont="1" applyBorder="1" applyAlignment="1">
      <alignment horizontal="center"/>
    </xf>
    <xf numFmtId="0" fontId="4" fillId="0" borderId="0" xfId="78" applyNumberFormat="1" applyFont="1" applyFill="1" applyAlignment="1">
      <alignment horizontal="left"/>
    </xf>
    <xf numFmtId="172" fontId="4" fillId="8" borderId="34" xfId="53" applyNumberFormat="1" applyFont="1" applyFill="1" applyBorder="1" applyAlignment="1">
      <alignment horizontal="center" vertical="center"/>
    </xf>
    <xf numFmtId="172" fontId="16" fillId="8" borderId="34" xfId="53" applyNumberFormat="1" applyFont="1" applyFill="1" applyBorder="1" applyAlignment="1">
      <alignment horizontal="center" vertical="center"/>
    </xf>
    <xf numFmtId="0" fontId="16" fillId="0" borderId="29" xfId="78" applyNumberFormat="1" applyFont="1" applyFill="1" applyBorder="1" applyAlignment="1">
      <alignment horizontal="left"/>
    </xf>
    <xf numFmtId="172" fontId="16" fillId="8" borderId="38" xfId="53" applyNumberFormat="1" applyFont="1" applyFill="1" applyBorder="1" applyAlignment="1">
      <alignment horizontal="center" vertical="center"/>
    </xf>
    <xf numFmtId="172" fontId="16" fillId="0" borderId="0" xfId="53" applyNumberFormat="1" applyFont="1" applyFill="1" applyBorder="1" applyAlignment="1">
      <alignment horizontal="center" vertical="center"/>
    </xf>
    <xf numFmtId="9" fontId="16" fillId="0" borderId="54" xfId="91" applyFont="1" applyFill="1" applyBorder="1" applyAlignment="1">
      <alignment horizontal="center" vertical="center"/>
    </xf>
    <xf numFmtId="0" fontId="63" fillId="0" borderId="0" xfId="0" applyFont="1"/>
    <xf numFmtId="172" fontId="16" fillId="0" borderId="22" xfId="53" applyNumberFormat="1" applyFont="1" applyFill="1" applyBorder="1" applyAlignment="1">
      <alignment horizontal="center" vertical="center"/>
    </xf>
    <xf numFmtId="9" fontId="16" fillId="0" borderId="29" xfId="90" applyFont="1" applyFill="1" applyBorder="1" applyAlignment="1">
      <alignment horizontal="center" vertical="center"/>
    </xf>
    <xf numFmtId="172" fontId="4" fillId="0" borderId="34" xfId="53" applyNumberFormat="1" applyFont="1" applyFill="1" applyBorder="1" applyAlignment="1">
      <alignment horizontal="center" vertical="center"/>
    </xf>
    <xf numFmtId="172" fontId="16" fillId="0" borderId="34" xfId="53" applyNumberFormat="1" applyFont="1" applyFill="1" applyBorder="1" applyAlignment="1">
      <alignment horizontal="center" vertical="center"/>
    </xf>
    <xf numFmtId="172" fontId="4" fillId="0" borderId="0" xfId="53" applyNumberFormat="1" applyFont="1" applyBorder="1"/>
    <xf numFmtId="172" fontId="4" fillId="0" borderId="0" xfId="53" applyNumberFormat="1" applyFont="1" applyBorder="1" applyAlignment="1">
      <alignment horizontal="center" vertical="center"/>
    </xf>
    <xf numFmtId="172" fontId="16" fillId="0" borderId="0" xfId="53" applyNumberFormat="1" applyFont="1" applyBorder="1"/>
    <xf numFmtId="172" fontId="16" fillId="0" borderId="0" xfId="53" applyNumberFormat="1" applyFont="1" applyBorder="1" applyAlignment="1">
      <alignment horizontal="center" vertical="center"/>
    </xf>
    <xf numFmtId="194" fontId="4" fillId="0" borderId="0" xfId="77" applyNumberFormat="1" applyFont="1" applyAlignment="1">
      <alignment horizontal="center"/>
    </xf>
    <xf numFmtId="172" fontId="16" fillId="0" borderId="0" xfId="53" applyNumberFormat="1" applyFont="1"/>
    <xf numFmtId="178" fontId="16" fillId="0" borderId="29" xfId="81" applyFont="1" applyFill="1" applyBorder="1" applyAlignment="1">
      <alignment horizontal="left"/>
    </xf>
    <xf numFmtId="172" fontId="4" fillId="8" borderId="0" xfId="53" applyNumberFormat="1" applyFont="1" applyFill="1" applyBorder="1" applyAlignment="1">
      <alignment horizontal="center" vertical="center"/>
    </xf>
    <xf numFmtId="172" fontId="4" fillId="0" borderId="0" xfId="53" applyNumberFormat="1" applyFont="1" applyFill="1" applyBorder="1"/>
    <xf numFmtId="172" fontId="4" fillId="8" borderId="0" xfId="53" applyNumberFormat="1" applyFont="1" applyFill="1" applyBorder="1"/>
    <xf numFmtId="172" fontId="16" fillId="0" borderId="0" xfId="53" applyNumberFormat="1" applyFont="1" applyFill="1" applyBorder="1"/>
    <xf numFmtId="172" fontId="16" fillId="8" borderId="0" xfId="53" applyNumberFormat="1" applyFont="1" applyFill="1" applyBorder="1"/>
    <xf numFmtId="172" fontId="16" fillId="8" borderId="0" xfId="53" applyNumberFormat="1" applyFont="1" applyFill="1" applyBorder="1" applyAlignment="1">
      <alignment horizontal="center" vertical="center"/>
    </xf>
    <xf numFmtId="172" fontId="16" fillId="8" borderId="4" xfId="53" applyNumberFormat="1" applyFont="1" applyFill="1" applyBorder="1" applyAlignment="1">
      <alignment horizontal="center" vertical="center"/>
    </xf>
    <xf numFmtId="172" fontId="16" fillId="0" borderId="4" xfId="53" applyNumberFormat="1" applyFont="1" applyFill="1" applyBorder="1"/>
    <xf numFmtId="172" fontId="16" fillId="8" borderId="4" xfId="53" applyNumberFormat="1" applyFont="1" applyFill="1" applyBorder="1"/>
    <xf numFmtId="172" fontId="16" fillId="0" borderId="4" xfId="53" applyNumberFormat="1" applyFont="1" applyBorder="1"/>
    <xf numFmtId="172" fontId="16" fillId="8" borderId="55" xfId="53" applyNumberFormat="1" applyFont="1" applyFill="1" applyBorder="1" applyAlignment="1">
      <alignment horizontal="center" vertical="center"/>
    </xf>
    <xf numFmtId="172" fontId="16" fillId="0" borderId="55" xfId="53" applyNumberFormat="1" applyFont="1" applyFill="1" applyBorder="1"/>
    <xf numFmtId="172" fontId="16" fillId="8" borderId="55" xfId="53" applyNumberFormat="1" applyFont="1" applyFill="1" applyBorder="1"/>
    <xf numFmtId="172" fontId="16" fillId="0" borderId="55" xfId="53" applyNumberFormat="1" applyFont="1" applyFill="1" applyBorder="1" applyAlignment="1">
      <alignment horizontal="left"/>
    </xf>
    <xf numFmtId="3" fontId="4" fillId="8" borderId="35" xfId="90" applyNumberFormat="1" applyFont="1" applyFill="1" applyBorder="1" applyAlignment="1">
      <alignment horizontal="center"/>
    </xf>
    <xf numFmtId="3" fontId="4" fillId="0" borderId="35" xfId="90" applyNumberFormat="1" applyFont="1" applyFill="1" applyBorder="1" applyAlignment="1">
      <alignment horizontal="center"/>
    </xf>
    <xf numFmtId="174" fontId="16" fillId="0" borderId="0" xfId="90" applyNumberFormat="1" applyFont="1"/>
    <xf numFmtId="0" fontId="17" fillId="5" borderId="0" xfId="80" applyFont="1" applyFill="1" applyBorder="1" applyAlignment="1">
      <alignment horizontal="center" vertical="center"/>
    </xf>
    <xf numFmtId="0" fontId="17" fillId="5" borderId="0" xfId="80" applyFont="1" applyFill="1" applyBorder="1" applyAlignment="1">
      <alignment vertical="center"/>
    </xf>
    <xf numFmtId="0" fontId="60" fillId="0" borderId="0" xfId="0" applyFont="1" applyAlignment="1">
      <alignment horizontal="right"/>
    </xf>
    <xf numFmtId="0" fontId="4" fillId="8" borderId="16" xfId="0" applyFont="1" applyFill="1" applyBorder="1" applyAlignment="1">
      <alignment horizontal="centerContinuous" vertical="center"/>
    </xf>
    <xf numFmtId="195" fontId="4" fillId="8" borderId="56" xfId="80" quotePrefix="1" applyNumberFormat="1" applyFont="1" applyFill="1" applyBorder="1" applyAlignment="1">
      <alignment horizontal="center" vertical="center"/>
    </xf>
    <xf numFmtId="172" fontId="4" fillId="0" borderId="0" xfId="54" applyNumberFormat="1" applyFont="1" applyFill="1" applyBorder="1"/>
    <xf numFmtId="172" fontId="16" fillId="0" borderId="0" xfId="54" applyNumberFormat="1" applyFont="1" applyFill="1" applyBorder="1"/>
    <xf numFmtId="172" fontId="4" fillId="0" borderId="0" xfId="54" applyNumberFormat="1" applyFont="1" applyFill="1" applyBorder="1" applyAlignment="1">
      <alignment wrapText="1"/>
    </xf>
    <xf numFmtId="172" fontId="16" fillId="0" borderId="0" xfId="54" applyNumberFormat="1" applyFont="1" applyFill="1" applyBorder="1" applyAlignment="1">
      <alignment vertical="center" wrapText="1"/>
    </xf>
    <xf numFmtId="37" fontId="16" fillId="8" borderId="57" xfId="55" applyNumberFormat="1" applyFont="1" applyFill="1" applyBorder="1" applyAlignment="1">
      <alignment horizontal="center" vertical="center"/>
    </xf>
    <xf numFmtId="37" fontId="16" fillId="0" borderId="4" xfId="55" applyNumberFormat="1" applyFont="1" applyFill="1" applyBorder="1" applyAlignment="1">
      <alignment horizontal="center" vertical="center"/>
    </xf>
    <xf numFmtId="172" fontId="4" fillId="0" borderId="0" xfId="54" applyNumberFormat="1" applyFont="1" applyFill="1" applyBorder="1" applyAlignment="1">
      <alignment vertical="center" wrapText="1"/>
    </xf>
    <xf numFmtId="37" fontId="4" fillId="8" borderId="57" xfId="55" applyNumberFormat="1" applyFont="1" applyFill="1" applyBorder="1" applyAlignment="1">
      <alignment horizontal="center" vertical="center"/>
    </xf>
    <xf numFmtId="37" fontId="4" fillId="0" borderId="4" xfId="55" applyNumberFormat="1" applyFont="1" applyFill="1" applyBorder="1" applyAlignment="1">
      <alignment horizontal="center" vertical="center"/>
    </xf>
    <xf numFmtId="37" fontId="16" fillId="0" borderId="0" xfId="55" applyNumberFormat="1" applyFont="1" applyFill="1" applyBorder="1" applyAlignment="1">
      <alignment horizontal="center" vertical="center"/>
    </xf>
    <xf numFmtId="0" fontId="4" fillId="0" borderId="22" xfId="78" applyNumberFormat="1" applyFont="1" applyBorder="1"/>
    <xf numFmtId="37" fontId="4" fillId="8" borderId="38" xfId="55" applyNumberFormat="1" applyFont="1" applyFill="1" applyBorder="1" applyAlignment="1">
      <alignment horizontal="center" vertical="center"/>
    </xf>
    <xf numFmtId="37" fontId="4" fillId="0" borderId="22" xfId="55" applyNumberFormat="1" applyFont="1" applyFill="1" applyBorder="1" applyAlignment="1">
      <alignment horizontal="center" vertical="center"/>
    </xf>
    <xf numFmtId="194" fontId="16" fillId="0" borderId="0" xfId="77" applyNumberFormat="1" applyFont="1" applyAlignment="1">
      <alignment horizontal="center"/>
    </xf>
    <xf numFmtId="178" fontId="16" fillId="0" borderId="0" xfId="77" applyFont="1" applyAlignment="1">
      <alignment horizontal="center"/>
    </xf>
    <xf numFmtId="0" fontId="16" fillId="0" borderId="29" xfId="78" applyNumberFormat="1" applyFont="1" applyFill="1" applyBorder="1" applyAlignment="1">
      <alignment horizontal="left" wrapText="1"/>
    </xf>
    <xf numFmtId="37" fontId="4" fillId="8" borderId="40" xfId="55" applyNumberFormat="1" applyFont="1" applyFill="1" applyBorder="1" applyAlignment="1">
      <alignment horizontal="center" vertical="center"/>
    </xf>
    <xf numFmtId="0" fontId="16" fillId="0" borderId="20" xfId="78" applyNumberFormat="1" applyFont="1" applyFill="1" applyBorder="1" applyAlignment="1">
      <alignment horizontal="left" wrapText="1"/>
    </xf>
    <xf numFmtId="37" fontId="16" fillId="8" borderId="40" xfId="55" applyNumberFormat="1" applyFont="1" applyFill="1" applyBorder="1" applyAlignment="1">
      <alignment horizontal="center" vertical="center"/>
    </xf>
    <xf numFmtId="37" fontId="16" fillId="0" borderId="20" xfId="55" applyNumberFormat="1" applyFont="1" applyFill="1" applyBorder="1" applyAlignment="1">
      <alignment horizontal="center" vertical="center"/>
    </xf>
    <xf numFmtId="0" fontId="16" fillId="0" borderId="0" xfId="78" applyNumberFormat="1" applyFont="1" applyFill="1" applyBorder="1" applyAlignment="1">
      <alignment horizontal="left" wrapText="1"/>
    </xf>
    <xf numFmtId="9" fontId="16" fillId="0" borderId="0" xfId="91" applyFont="1" applyFill="1" applyBorder="1" applyAlignment="1">
      <alignment horizontal="center" vertical="center"/>
    </xf>
    <xf numFmtId="172" fontId="16" fillId="0" borderId="0" xfId="54" applyNumberFormat="1" applyFont="1" applyFill="1" applyBorder="1" applyAlignment="1">
      <alignment wrapText="1"/>
    </xf>
    <xf numFmtId="0" fontId="4" fillId="0" borderId="0" xfId="78" applyNumberFormat="1" applyFont="1" applyBorder="1"/>
    <xf numFmtId="43" fontId="4" fillId="8" borderId="38" xfId="53" applyFont="1" applyFill="1" applyBorder="1" applyAlignment="1">
      <alignment horizontal="center" vertical="center"/>
    </xf>
    <xf numFmtId="43" fontId="4" fillId="0" borderId="0" xfId="53" applyFont="1" applyFill="1" applyBorder="1" applyAlignment="1">
      <alignment horizontal="center" vertical="center"/>
    </xf>
    <xf numFmtId="178" fontId="23" fillId="0" borderId="0" xfId="81" applyFont="1" applyFill="1" applyBorder="1" applyAlignment="1"/>
    <xf numFmtId="0" fontId="4" fillId="0" borderId="0" xfId="94" applyFont="1" applyFill="1" applyBorder="1" applyAlignment="1">
      <alignment horizontal="left" vertical="center" wrapText="1"/>
    </xf>
    <xf numFmtId="177" fontId="4" fillId="0" borderId="0" xfId="0" applyNumberFormat="1" applyFont="1" applyFill="1" applyBorder="1"/>
    <xf numFmtId="177" fontId="4" fillId="0" borderId="44" xfId="0" applyNumberFormat="1" applyFont="1" applyFill="1" applyBorder="1"/>
    <xf numFmtId="177" fontId="4" fillId="0" borderId="45" xfId="0" applyNumberFormat="1" applyFont="1" applyFill="1" applyBorder="1"/>
    <xf numFmtId="37" fontId="4" fillId="8" borderId="12" xfId="0" applyNumberFormat="1" applyFont="1" applyFill="1" applyBorder="1" applyAlignment="1">
      <alignment horizontal="center" vertical="center"/>
    </xf>
    <xf numFmtId="37" fontId="4" fillId="0" borderId="12" xfId="0" applyNumberFormat="1" applyFont="1" applyFill="1" applyBorder="1" applyAlignment="1">
      <alignment horizontal="center" vertical="center"/>
    </xf>
    <xf numFmtId="37" fontId="4" fillId="8" borderId="11" xfId="0" applyNumberFormat="1" applyFont="1" applyFill="1" applyBorder="1" applyAlignment="1">
      <alignment horizontal="center" vertical="center"/>
    </xf>
    <xf numFmtId="37" fontId="4" fillId="0" borderId="11" xfId="0" applyNumberFormat="1" applyFont="1" applyFill="1" applyBorder="1" applyAlignment="1">
      <alignment horizontal="center" vertical="center"/>
    </xf>
    <xf numFmtId="177" fontId="17" fillId="5" borderId="0" xfId="0" applyNumberFormat="1" applyFont="1" applyFill="1" applyBorder="1" applyAlignment="1">
      <alignment wrapText="1"/>
    </xf>
    <xf numFmtId="0" fontId="64" fillId="5" borderId="0" xfId="0" applyFont="1" applyFill="1" applyBorder="1" applyAlignment="1">
      <alignment horizontal="left" vertical="center" wrapText="1"/>
    </xf>
    <xf numFmtId="0" fontId="64" fillId="0" borderId="0" xfId="0" applyFont="1" applyFill="1" applyBorder="1" applyAlignment="1"/>
    <xf numFmtId="0" fontId="65" fillId="0" borderId="0" xfId="0" applyFont="1"/>
    <xf numFmtId="0" fontId="66" fillId="0" borderId="0" xfId="0" applyFont="1"/>
    <xf numFmtId="172" fontId="4" fillId="0" borderId="0" xfId="54" applyNumberFormat="1" applyFont="1" applyBorder="1" applyAlignment="1">
      <alignment wrapText="1"/>
    </xf>
    <xf numFmtId="37" fontId="16" fillId="8" borderId="18" xfId="55" applyNumberFormat="1" applyFont="1" applyFill="1" applyBorder="1" applyAlignment="1">
      <alignment horizontal="center" vertical="center"/>
    </xf>
    <xf numFmtId="2" fontId="4" fillId="5" borderId="0" xfId="0" applyNumberFormat="1" applyFont="1" applyFill="1" applyBorder="1"/>
    <xf numFmtId="0" fontId="4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4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0" fontId="16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16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37" fontId="4" fillId="0" borderId="0" xfId="0" applyNumberFormat="1" applyFont="1" applyFill="1" applyBorder="1" applyAlignment="1">
      <alignment horizontal="center"/>
    </xf>
    <xf numFmtId="37" fontId="16" fillId="0" borderId="0" xfId="0" applyNumberFormat="1" applyFont="1" applyFill="1" applyBorder="1" applyAlignment="1">
      <alignment horizontal="center"/>
    </xf>
    <xf numFmtId="37" fontId="16" fillId="8" borderId="11" xfId="0" applyNumberFormat="1" applyFont="1" applyFill="1" applyBorder="1" applyAlignment="1">
      <alignment horizontal="center" vertical="center"/>
    </xf>
    <xf numFmtId="37" fontId="16" fillId="0" borderId="1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78" applyNumberFormat="1" applyFont="1" applyFill="1" applyBorder="1" applyAlignment="1">
      <alignment horizontal="left"/>
    </xf>
    <xf numFmtId="0" fontId="4" fillId="0" borderId="29" xfId="78" applyNumberFormat="1" applyFont="1" applyFill="1" applyBorder="1" applyAlignment="1">
      <alignment horizontal="left" wrapText="1"/>
    </xf>
    <xf numFmtId="4" fontId="4" fillId="8" borderId="38" xfId="53" applyNumberFormat="1" applyFont="1" applyFill="1" applyBorder="1" applyAlignment="1">
      <alignment horizontal="center" vertical="center"/>
    </xf>
    <xf numFmtId="4" fontId="4" fillId="0" borderId="0" xfId="53" applyNumberFormat="1" applyFont="1" applyFill="1" applyBorder="1" applyAlignment="1">
      <alignment horizontal="center" vertical="center"/>
    </xf>
    <xf numFmtId="4" fontId="4" fillId="0" borderId="22" xfId="53" applyNumberFormat="1" applyFont="1" applyFill="1" applyBorder="1" applyAlignment="1">
      <alignment horizontal="center" vertical="center"/>
    </xf>
    <xf numFmtId="172" fontId="4" fillId="0" borderId="0" xfId="125" applyNumberFormat="1" applyFont="1" applyBorder="1"/>
    <xf numFmtId="178" fontId="4" fillId="0" borderId="0" xfId="126" applyFont="1"/>
    <xf numFmtId="173" fontId="16" fillId="0" borderId="0" xfId="126" applyNumberFormat="1" applyFont="1" applyAlignment="1">
      <alignment horizontal="center"/>
    </xf>
    <xf numFmtId="178" fontId="16" fillId="0" borderId="0" xfId="126" applyFont="1" applyBorder="1"/>
    <xf numFmtId="178" fontId="60" fillId="0" borderId="0" xfId="127" applyFont="1" applyAlignment="1">
      <alignment horizontal="right"/>
    </xf>
    <xf numFmtId="37" fontId="4" fillId="0" borderId="0" xfId="125" applyNumberFormat="1" applyFont="1" applyBorder="1" applyAlignment="1">
      <alignment horizontal="center"/>
    </xf>
    <xf numFmtId="178" fontId="4" fillId="8" borderId="18" xfId="126" applyFont="1" applyFill="1" applyBorder="1" applyAlignment="1">
      <alignment horizontal="center"/>
    </xf>
    <xf numFmtId="195" fontId="4" fillId="8" borderId="26" xfId="125" quotePrefix="1" applyNumberFormat="1" applyFont="1" applyFill="1" applyBorder="1" applyAlignment="1">
      <alignment horizontal="center"/>
    </xf>
    <xf numFmtId="0" fontId="16" fillId="0" borderId="0" xfId="127" applyNumberFormat="1" applyFont="1" applyBorder="1"/>
    <xf numFmtId="3" fontId="4" fillId="8" borderId="0" xfId="125" applyNumberFormat="1" applyFont="1" applyFill="1" applyBorder="1" applyAlignment="1">
      <alignment horizontal="center" vertical="center"/>
    </xf>
    <xf numFmtId="172" fontId="4" fillId="0" borderId="0" xfId="125" applyNumberFormat="1" applyFont="1" applyFill="1" applyBorder="1"/>
    <xf numFmtId="172" fontId="4" fillId="8" borderId="0" xfId="125" applyNumberFormat="1" applyFont="1" applyFill="1" applyBorder="1"/>
    <xf numFmtId="172" fontId="16" fillId="0" borderId="0" xfId="125" applyNumberFormat="1" applyFont="1" applyBorder="1"/>
    <xf numFmtId="172" fontId="4" fillId="0" borderId="0" xfId="125" applyNumberFormat="1" applyFont="1" applyBorder="1" applyAlignment="1">
      <alignment horizontal="left" indent="1"/>
    </xf>
    <xf numFmtId="172" fontId="16" fillId="0" borderId="0" xfId="125" applyNumberFormat="1" applyFont="1" applyBorder="1" applyAlignment="1">
      <alignment horizontal="left" indent="1"/>
    </xf>
    <xf numFmtId="172" fontId="4" fillId="0" borderId="0" xfId="125" applyNumberFormat="1" applyFont="1" applyFill="1" applyBorder="1" applyAlignment="1">
      <alignment horizontal="left" indent="1"/>
    </xf>
    <xf numFmtId="172" fontId="16" fillId="0" borderId="0" xfId="125" applyNumberFormat="1" applyFont="1" applyFill="1" applyBorder="1"/>
    <xf numFmtId="172" fontId="16" fillId="0" borderId="0" xfId="125" applyNumberFormat="1" applyFont="1" applyFill="1" applyBorder="1" applyAlignment="1">
      <alignment horizontal="left" indent="1"/>
    </xf>
    <xf numFmtId="172" fontId="4" fillId="0" borderId="0" xfId="125" applyNumberFormat="1" applyFont="1" applyFill="1" applyBorder="1" applyAlignment="1">
      <alignment horizontal="left" wrapText="1" indent="1"/>
    </xf>
    <xf numFmtId="172" fontId="4" fillId="0" borderId="0" xfId="53" applyNumberFormat="1" applyFont="1" applyFill="1" applyBorder="1" applyAlignment="1">
      <alignment vertical="center"/>
    </xf>
    <xf numFmtId="172" fontId="4" fillId="8" borderId="0" xfId="53" applyNumberFormat="1" applyFont="1" applyFill="1" applyBorder="1" applyAlignment="1">
      <alignment vertical="center"/>
    </xf>
    <xf numFmtId="178" fontId="16" fillId="0" borderId="0" xfId="126" applyFont="1"/>
    <xf numFmtId="172" fontId="16" fillId="0" borderId="0" xfId="125" applyNumberFormat="1" applyFont="1" applyBorder="1" applyAlignment="1">
      <alignment horizontal="left"/>
    </xf>
    <xf numFmtId="178" fontId="4" fillId="0" borderId="0" xfId="126" applyFont="1" applyBorder="1"/>
    <xf numFmtId="37" fontId="4" fillId="0" borderId="0" xfId="126" applyNumberFormat="1" applyFont="1" applyAlignment="1">
      <alignment horizontal="center" vertical="center"/>
    </xf>
    <xf numFmtId="0" fontId="16" fillId="5" borderId="0" xfId="127" applyNumberFormat="1" applyFont="1" applyFill="1" applyBorder="1" applyAlignment="1">
      <alignment vertical="center"/>
    </xf>
    <xf numFmtId="2" fontId="16" fillId="0" borderId="0" xfId="126" applyNumberFormat="1" applyFont="1" applyAlignment="1">
      <alignment horizontal="left"/>
    </xf>
    <xf numFmtId="195" fontId="4" fillId="8" borderId="26" xfId="125" quotePrefix="1" applyNumberFormat="1" applyFont="1" applyFill="1" applyBorder="1" applyAlignment="1">
      <alignment horizontal="center" vertical="center"/>
    </xf>
    <xf numFmtId="178" fontId="4" fillId="8" borderId="18" xfId="126" applyFont="1" applyFill="1" applyBorder="1"/>
    <xf numFmtId="178" fontId="4" fillId="0" borderId="18" xfId="126" applyFont="1" applyFill="1" applyBorder="1"/>
    <xf numFmtId="178" fontId="4" fillId="8" borderId="34" xfId="126" applyFont="1" applyFill="1" applyBorder="1"/>
    <xf numFmtId="178" fontId="4" fillId="0" borderId="34" xfId="126" applyFont="1" applyFill="1" applyBorder="1"/>
    <xf numFmtId="37" fontId="16" fillId="8" borderId="34" xfId="129" applyNumberFormat="1" applyFont="1" applyFill="1" applyBorder="1" applyAlignment="1">
      <alignment horizontal="center" vertical="center"/>
    </xf>
    <xf numFmtId="37" fontId="16" fillId="0" borderId="34" xfId="129" applyNumberFormat="1" applyFont="1" applyFill="1" applyBorder="1" applyAlignment="1">
      <alignment horizontal="center" vertical="center"/>
    </xf>
    <xf numFmtId="178" fontId="4" fillId="8" borderId="34" xfId="126" applyFont="1" applyFill="1" applyBorder="1" applyAlignment="1">
      <alignment horizontal="center" vertical="center"/>
    </xf>
    <xf numFmtId="178" fontId="4" fillId="0" borderId="34" xfId="126" applyFont="1" applyFill="1" applyBorder="1" applyAlignment="1">
      <alignment horizontal="center" vertical="center"/>
    </xf>
    <xf numFmtId="37" fontId="4" fillId="8" borderId="34" xfId="126" applyNumberFormat="1" applyFont="1" applyFill="1" applyBorder="1" applyAlignment="1">
      <alignment horizontal="center" vertical="center"/>
    </xf>
    <xf numFmtId="37" fontId="4" fillId="0" borderId="34" xfId="126" applyNumberFormat="1" applyFont="1" applyFill="1" applyBorder="1" applyAlignment="1">
      <alignment horizontal="center" vertical="center"/>
    </xf>
    <xf numFmtId="196" fontId="4" fillId="8" borderId="34" xfId="126" applyNumberFormat="1" applyFont="1" applyFill="1" applyBorder="1" applyAlignment="1">
      <alignment horizontal="center" vertical="center"/>
    </xf>
    <xf numFmtId="196" fontId="4" fillId="0" borderId="34" xfId="126" applyNumberFormat="1" applyFont="1" applyFill="1" applyBorder="1" applyAlignment="1">
      <alignment horizontal="center" vertical="center"/>
    </xf>
    <xf numFmtId="37" fontId="16" fillId="8" borderId="34" xfId="126" applyNumberFormat="1" applyFont="1" applyFill="1" applyBorder="1" applyAlignment="1">
      <alignment horizontal="center" vertical="center"/>
    </xf>
    <xf numFmtId="37" fontId="16" fillId="0" borderId="34" xfId="126" applyNumberFormat="1" applyFont="1" applyFill="1" applyBorder="1" applyAlignment="1">
      <alignment horizontal="center" vertical="center"/>
    </xf>
    <xf numFmtId="178" fontId="16" fillId="0" borderId="0" xfId="126" applyFont="1" applyAlignment="1">
      <alignment wrapText="1"/>
    </xf>
    <xf numFmtId="37" fontId="16" fillId="8" borderId="38" xfId="126" applyNumberFormat="1" applyFont="1" applyFill="1" applyBorder="1" applyAlignment="1">
      <alignment horizontal="center" vertical="center"/>
    </xf>
    <xf numFmtId="37" fontId="16" fillId="0" borderId="38" xfId="126" applyNumberFormat="1" applyFont="1" applyFill="1" applyBorder="1" applyAlignment="1">
      <alignment horizontal="center" vertical="center"/>
    </xf>
    <xf numFmtId="178" fontId="4" fillId="0" borderId="0" xfId="126" applyFont="1" applyFill="1"/>
    <xf numFmtId="37" fontId="4" fillId="0" borderId="0" xfId="126" applyNumberFormat="1" applyFont="1" applyFill="1" applyAlignment="1">
      <alignment horizontal="center" vertical="center"/>
    </xf>
    <xf numFmtId="172" fontId="4" fillId="0" borderId="0" xfId="125" quotePrefix="1" applyNumberFormat="1" applyFont="1" applyFill="1" applyBorder="1" applyAlignment="1">
      <alignment horizontal="left" indent="1"/>
    </xf>
    <xf numFmtId="0" fontId="4" fillId="0" borderId="0" xfId="0" applyFont="1" applyFill="1" applyAlignment="1">
      <alignment vertical="center"/>
    </xf>
    <xf numFmtId="178" fontId="23" fillId="0" borderId="19" xfId="126" applyFont="1" applyFill="1" applyBorder="1" applyAlignment="1">
      <alignment horizontal="left"/>
    </xf>
    <xf numFmtId="178" fontId="4" fillId="5" borderId="19" xfId="126" applyFont="1" applyFill="1" applyBorder="1" applyAlignment="1">
      <alignment horizontal="left" indent="2"/>
    </xf>
    <xf numFmtId="178" fontId="4" fillId="0" borderId="19" xfId="126" applyFont="1" applyFill="1" applyBorder="1" applyAlignment="1">
      <alignment horizontal="left" indent="2"/>
    </xf>
    <xf numFmtId="0" fontId="18" fillId="0" borderId="0" xfId="0" applyFont="1" applyFill="1" applyAlignment="1">
      <alignment horizontal="left" vertical="center" indent="6"/>
    </xf>
    <xf numFmtId="0" fontId="4" fillId="5" borderId="59" xfId="0" applyFont="1" applyFill="1" applyBorder="1" applyAlignment="1">
      <alignment horizontal="left"/>
    </xf>
    <xf numFmtId="178" fontId="4" fillId="0" borderId="0" xfId="126" applyFont="1" applyBorder="1" applyAlignment="1">
      <alignment horizontal="center"/>
    </xf>
    <xf numFmtId="37" fontId="18" fillId="0" borderId="0" xfId="53" applyNumberFormat="1" applyFont="1" applyFill="1" applyBorder="1" applyAlignment="1">
      <alignment horizontal="center"/>
    </xf>
    <xf numFmtId="1" fontId="4" fillId="0" borderId="0" xfId="126" applyNumberFormat="1" applyFont="1"/>
    <xf numFmtId="1" fontId="4" fillId="0" borderId="0" xfId="126" applyNumberFormat="1" applyFont="1" applyAlignment="1">
      <alignment horizontal="center" vertical="center"/>
    </xf>
    <xf numFmtId="1" fontId="4" fillId="0" borderId="0" xfId="126" applyNumberFormat="1" applyFont="1" applyBorder="1"/>
    <xf numFmtId="1" fontId="4" fillId="0" borderId="0" xfId="125" applyNumberFormat="1" applyFont="1" applyBorder="1"/>
    <xf numFmtId="1" fontId="4" fillId="0" borderId="0" xfId="77" applyNumberFormat="1" applyFont="1" applyBorder="1"/>
    <xf numFmtId="1" fontId="4" fillId="0" borderId="0" xfId="55" applyNumberFormat="1" applyFont="1" applyBorder="1" applyAlignment="1">
      <alignment horizontal="center" vertical="center"/>
    </xf>
    <xf numFmtId="1" fontId="4" fillId="0" borderId="0" xfId="55" applyNumberFormat="1" applyFont="1" applyFill="1" applyBorder="1" applyAlignment="1">
      <alignment horizontal="center" vertical="center"/>
    </xf>
    <xf numFmtId="1" fontId="17" fillId="5" borderId="0" xfId="0" applyNumberFormat="1" applyFont="1" applyFill="1"/>
    <xf numFmtId="194" fontId="4" fillId="0" borderId="0" xfId="126" applyNumberFormat="1" applyFont="1"/>
    <xf numFmtId="194" fontId="4" fillId="0" borderId="0" xfId="126" applyNumberFormat="1" applyFont="1" applyAlignment="1">
      <alignment horizontal="center" vertical="center"/>
    </xf>
    <xf numFmtId="194" fontId="4" fillId="0" borderId="0" xfId="126" applyNumberFormat="1" applyFont="1" applyBorder="1"/>
    <xf numFmtId="194" fontId="4" fillId="0" borderId="0" xfId="125" applyNumberFormat="1" applyFont="1" applyBorder="1"/>
    <xf numFmtId="194" fontId="4" fillId="0" borderId="0" xfId="77" applyNumberFormat="1" applyFont="1" applyBorder="1"/>
    <xf numFmtId="194" fontId="4" fillId="0" borderId="0" xfId="55" applyNumberFormat="1" applyFont="1" applyBorder="1" applyAlignment="1">
      <alignment horizontal="center" vertical="center"/>
    </xf>
    <xf numFmtId="194" fontId="4" fillId="0" borderId="0" xfId="55" applyNumberFormat="1" applyFont="1" applyFill="1" applyBorder="1" applyAlignment="1">
      <alignment horizontal="center" vertical="center"/>
    </xf>
    <xf numFmtId="194" fontId="17" fillId="5" borderId="0" xfId="0" applyNumberFormat="1" applyFont="1" applyFill="1"/>
    <xf numFmtId="174" fontId="4" fillId="8" borderId="35" xfId="91" applyNumberFormat="1" applyFont="1" applyFill="1" applyBorder="1" applyAlignment="1">
      <alignment horizontal="center"/>
    </xf>
    <xf numFmtId="174" fontId="4" fillId="0" borderId="35" xfId="91" applyNumberFormat="1" applyFont="1" applyFill="1" applyBorder="1" applyAlignment="1">
      <alignment horizontal="center"/>
    </xf>
    <xf numFmtId="178" fontId="4" fillId="0" borderId="0" xfId="96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right" vertical="top"/>
    </xf>
    <xf numFmtId="197" fontId="4" fillId="8" borderId="34" xfId="126" applyNumberFormat="1" applyFont="1" applyFill="1" applyBorder="1" applyAlignment="1">
      <alignment horizontal="center" vertical="center"/>
    </xf>
    <xf numFmtId="0" fontId="17" fillId="8" borderId="61" xfId="0" applyFont="1" applyFill="1" applyBorder="1" applyAlignment="1">
      <alignment horizontal="center" vertical="center" wrapText="1"/>
    </xf>
    <xf numFmtId="178" fontId="4" fillId="5" borderId="0" xfId="126" applyFont="1" applyFill="1" applyBorder="1" applyAlignment="1">
      <alignment horizontal="center" vertical="center"/>
    </xf>
    <xf numFmtId="178" fontId="4" fillId="5" borderId="10" xfId="126" applyFont="1" applyFill="1" applyBorder="1" applyAlignment="1">
      <alignment horizontal="center" vertical="center"/>
    </xf>
    <xf numFmtId="178" fontId="18" fillId="5" borderId="10" xfId="126" applyFont="1" applyFill="1" applyBorder="1" applyAlignment="1">
      <alignment horizontal="center" vertical="center"/>
    </xf>
    <xf numFmtId="178" fontId="4" fillId="0" borderId="29" xfId="126" applyFont="1" applyBorder="1" applyAlignment="1">
      <alignment horizontal="center"/>
    </xf>
    <xf numFmtId="37" fontId="4" fillId="0" borderId="51" xfId="0" applyNumberFormat="1" applyFont="1" applyFill="1" applyBorder="1" applyAlignment="1">
      <alignment horizontal="center"/>
    </xf>
    <xf numFmtId="37" fontId="4" fillId="0" borderId="51" xfId="53" applyNumberFormat="1" applyFont="1" applyFill="1" applyBorder="1" applyAlignment="1">
      <alignment horizontal="center"/>
    </xf>
    <xf numFmtId="37" fontId="4" fillId="0" borderId="54" xfId="0" applyNumberFormat="1" applyFont="1" applyFill="1" applyBorder="1" applyAlignment="1">
      <alignment horizontal="center"/>
    </xf>
    <xf numFmtId="37" fontId="4" fillId="0" borderId="54" xfId="53" applyNumberFormat="1" applyFont="1" applyFill="1" applyBorder="1" applyAlignment="1">
      <alignment horizontal="center"/>
    </xf>
    <xf numFmtId="37" fontId="18" fillId="8" borderId="40" xfId="53" applyNumberFormat="1" applyFont="1" applyFill="1" applyBorder="1" applyAlignment="1">
      <alignment horizontal="center"/>
    </xf>
    <xf numFmtId="37" fontId="4" fillId="0" borderId="63" xfId="0" applyNumberFormat="1" applyFont="1" applyFill="1" applyBorder="1" applyAlignment="1">
      <alignment horizontal="center"/>
    </xf>
    <xf numFmtId="174" fontId="19" fillId="8" borderId="34" xfId="90" applyNumberFormat="1" applyFont="1" applyFill="1" applyBorder="1" applyAlignment="1">
      <alignment horizontal="center" vertical="center"/>
    </xf>
    <xf numFmtId="37" fontId="16" fillId="8" borderId="34" xfId="0" applyNumberFormat="1" applyFont="1" applyFill="1" applyBorder="1" applyAlignment="1">
      <alignment horizontal="center" vertical="center"/>
    </xf>
    <xf numFmtId="37" fontId="17" fillId="0" borderId="0" xfId="0" applyNumberFormat="1" applyFont="1" applyFill="1" applyBorder="1" applyAlignment="1">
      <alignment horizontal="center" vertical="center"/>
    </xf>
    <xf numFmtId="174" fontId="19" fillId="0" borderId="0" xfId="90" applyNumberFormat="1" applyFont="1" applyFill="1" applyBorder="1" applyAlignment="1">
      <alignment horizontal="center" vertical="center"/>
    </xf>
    <xf numFmtId="37" fontId="16" fillId="0" borderId="0" xfId="0" applyNumberFormat="1" applyFont="1" applyFill="1" applyBorder="1" applyAlignment="1">
      <alignment horizontal="center" vertical="center"/>
    </xf>
    <xf numFmtId="178" fontId="16" fillId="0" borderId="64" xfId="81" applyFont="1" applyFill="1" applyBorder="1" applyAlignment="1">
      <alignment horizontal="left"/>
    </xf>
    <xf numFmtId="172" fontId="16" fillId="8" borderId="65" xfId="53" applyNumberFormat="1" applyFont="1" applyFill="1" applyBorder="1" applyAlignment="1">
      <alignment horizontal="center" vertical="center"/>
    </xf>
    <xf numFmtId="172" fontId="16" fillId="0" borderId="0" xfId="128" applyNumberFormat="1" applyFont="1" applyFill="1" applyBorder="1" applyAlignment="1">
      <alignment horizontal="left"/>
    </xf>
    <xf numFmtId="37" fontId="4" fillId="0" borderId="0" xfId="53" applyNumberFormat="1" applyFont="1" applyFill="1" applyBorder="1" applyAlignment="1">
      <alignment horizontal="center" vertical="center"/>
    </xf>
    <xf numFmtId="0" fontId="62" fillId="0" borderId="0" xfId="0" applyFont="1" applyAlignment="1">
      <alignment horizontal="center" wrapText="1"/>
    </xf>
    <xf numFmtId="0" fontId="18" fillId="0" borderId="0" xfId="0" applyFont="1" applyAlignment="1">
      <alignment horizontal="left" vertical="top" wrapText="1"/>
    </xf>
    <xf numFmtId="0" fontId="4" fillId="0" borderId="0" xfId="94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top" wrapText="1"/>
    </xf>
    <xf numFmtId="0" fontId="62" fillId="0" borderId="0" xfId="0" applyFont="1" applyFill="1" applyBorder="1"/>
    <xf numFmtId="0" fontId="63" fillId="0" borderId="0" xfId="0" applyFont="1" applyFill="1" applyBorder="1"/>
    <xf numFmtId="178" fontId="4" fillId="0" borderId="0" xfId="126" applyFont="1" applyFill="1" applyBorder="1"/>
    <xf numFmtId="37" fontId="4" fillId="0" borderId="0" xfId="0" applyNumberFormat="1" applyFont="1" applyFill="1" applyBorder="1" applyAlignment="1">
      <alignment horizontal="center" vertical="center"/>
    </xf>
    <xf numFmtId="37" fontId="64" fillId="5" borderId="0" xfId="0" applyNumberFormat="1" applyFont="1" applyFill="1" applyBorder="1" applyAlignment="1">
      <alignment horizontal="left" vertical="center" wrapText="1"/>
    </xf>
    <xf numFmtId="1" fontId="4" fillId="0" borderId="0" xfId="77" applyNumberFormat="1" applyFont="1" applyAlignment="1">
      <alignment horizontal="center" vertical="center"/>
    </xf>
    <xf numFmtId="178" fontId="16" fillId="0" borderId="0" xfId="77" applyFont="1" applyAlignment="1">
      <alignment vertical="center"/>
    </xf>
    <xf numFmtId="37" fontId="16" fillId="0" borderId="0" xfId="77" applyNumberFormat="1" applyFont="1" applyAlignment="1">
      <alignment vertical="center"/>
    </xf>
    <xf numFmtId="37" fontId="4" fillId="10" borderId="34" xfId="126" applyNumberFormat="1" applyFont="1" applyFill="1" applyBorder="1" applyAlignment="1">
      <alignment horizontal="center" vertical="center"/>
    </xf>
    <xf numFmtId="43" fontId="4" fillId="5" borderId="10" xfId="128" applyFont="1" applyFill="1" applyBorder="1" applyAlignment="1">
      <alignment horizontal="center" vertical="top" wrapText="1"/>
    </xf>
    <xf numFmtId="37" fontId="4" fillId="8" borderId="34" xfId="0" applyNumberFormat="1" applyFont="1" applyFill="1" applyBorder="1" applyAlignment="1">
      <alignment horizontal="center" vertical="top"/>
    </xf>
    <xf numFmtId="37" fontId="4" fillId="0" borderId="34" xfId="0" applyNumberFormat="1" applyFont="1" applyFill="1" applyBorder="1" applyAlignment="1">
      <alignment horizontal="center" vertical="top"/>
    </xf>
    <xf numFmtId="43" fontId="16" fillId="0" borderId="10" xfId="0" applyNumberFormat="1" applyFont="1" applyFill="1" applyBorder="1" applyAlignment="1">
      <alignment horizontal="center" vertical="top"/>
    </xf>
    <xf numFmtId="37" fontId="16" fillId="8" borderId="34" xfId="0" applyNumberFormat="1" applyFont="1" applyFill="1" applyBorder="1" applyAlignment="1">
      <alignment horizontal="center" vertical="top"/>
    </xf>
    <xf numFmtId="37" fontId="16" fillId="0" borderId="34" xfId="0" applyNumberFormat="1" applyFont="1" applyFill="1" applyBorder="1" applyAlignment="1">
      <alignment horizontal="center" vertical="top"/>
    </xf>
    <xf numFmtId="0" fontId="17" fillId="0" borderId="10" xfId="0" applyFont="1" applyFill="1" applyBorder="1" applyAlignment="1">
      <alignment horizontal="center" vertical="top"/>
    </xf>
    <xf numFmtId="174" fontId="4" fillId="8" borderId="34" xfId="90" applyNumberFormat="1" applyFont="1" applyFill="1" applyBorder="1" applyAlignment="1">
      <alignment horizontal="center" vertical="top"/>
    </xf>
    <xf numFmtId="174" fontId="4" fillId="0" borderId="34" xfId="90" applyNumberFormat="1" applyFont="1" applyFill="1" applyBorder="1" applyAlignment="1">
      <alignment horizontal="center" vertical="top"/>
    </xf>
    <xf numFmtId="174" fontId="4" fillId="8" borderId="34" xfId="0" applyNumberFormat="1" applyFont="1" applyFill="1" applyBorder="1" applyAlignment="1">
      <alignment horizontal="center" vertical="top"/>
    </xf>
    <xf numFmtId="174" fontId="4" fillId="0" borderId="34" xfId="0" applyNumberFormat="1" applyFont="1" applyFill="1" applyBorder="1" applyAlignment="1">
      <alignment horizontal="center" vertical="top"/>
    </xf>
    <xf numFmtId="0" fontId="4" fillId="5" borderId="10" xfId="0" applyFont="1" applyFill="1" applyBorder="1" applyAlignment="1">
      <alignment horizontal="center" vertical="top"/>
    </xf>
    <xf numFmtId="1" fontId="4" fillId="8" borderId="34" xfId="0" applyNumberFormat="1" applyFont="1" applyFill="1" applyBorder="1" applyAlignment="1">
      <alignment horizontal="center" vertical="top"/>
    </xf>
    <xf numFmtId="1" fontId="4" fillId="0" borderId="34" xfId="0" applyNumberFormat="1" applyFont="1" applyFill="1" applyBorder="1" applyAlignment="1">
      <alignment horizontal="center" vertical="top"/>
    </xf>
    <xf numFmtId="173" fontId="4" fillId="8" borderId="34" xfId="0" applyNumberFormat="1" applyFont="1" applyFill="1" applyBorder="1" applyAlignment="1">
      <alignment horizontal="center" vertical="top"/>
    </xf>
    <xf numFmtId="173" fontId="4" fillId="0" borderId="34" xfId="0" applyNumberFormat="1" applyFont="1" applyFill="1" applyBorder="1" applyAlignment="1">
      <alignment horizontal="center" vertical="top"/>
    </xf>
    <xf numFmtId="0" fontId="18" fillId="0" borderId="10" xfId="0" applyFont="1" applyFill="1" applyBorder="1" applyAlignment="1">
      <alignment horizontal="center" vertical="top"/>
    </xf>
    <xf numFmtId="37" fontId="18" fillId="8" borderId="34" xfId="0" applyNumberFormat="1" applyFont="1" applyFill="1" applyBorder="1" applyAlignment="1">
      <alignment horizontal="center" vertical="top"/>
    </xf>
    <xf numFmtId="37" fontId="18" fillId="0" borderId="34" xfId="0" applyNumberFormat="1" applyFont="1" applyFill="1" applyBorder="1" applyAlignment="1">
      <alignment horizontal="center" vertical="top"/>
    </xf>
    <xf numFmtId="174" fontId="18" fillId="8" borderId="34" xfId="90" applyNumberFormat="1" applyFont="1" applyFill="1" applyBorder="1" applyAlignment="1">
      <alignment horizontal="center" vertical="top"/>
    </xf>
    <xf numFmtId="174" fontId="18" fillId="0" borderId="34" xfId="90" applyNumberFormat="1" applyFont="1" applyFill="1" applyBorder="1" applyAlignment="1">
      <alignment horizontal="center" vertical="top"/>
    </xf>
    <xf numFmtId="37" fontId="4" fillId="8" borderId="34" xfId="53" applyNumberFormat="1" applyFont="1" applyFill="1" applyBorder="1" applyAlignment="1">
      <alignment horizontal="center" vertical="top"/>
    </xf>
    <xf numFmtId="37" fontId="4" fillId="0" borderId="34" xfId="53" applyNumberFormat="1" applyFont="1" applyFill="1" applyBorder="1" applyAlignment="1">
      <alignment horizontal="center" vertical="top"/>
    </xf>
    <xf numFmtId="194" fontId="4" fillId="8" borderId="34" xfId="0" applyNumberFormat="1" applyFont="1" applyFill="1" applyBorder="1" applyAlignment="1">
      <alignment horizontal="center" vertical="top"/>
    </xf>
    <xf numFmtId="194" fontId="4" fillId="0" borderId="34" xfId="0" applyNumberFormat="1" applyFont="1" applyFill="1" applyBorder="1" applyAlignment="1">
      <alignment horizontal="center" vertical="top"/>
    </xf>
    <xf numFmtId="0" fontId="4" fillId="5" borderId="0" xfId="0" applyFont="1" applyFill="1" applyBorder="1" applyAlignment="1">
      <alignment horizontal="center" vertical="top"/>
    </xf>
    <xf numFmtId="43" fontId="4" fillId="5" borderId="10" xfId="54" applyFont="1" applyFill="1" applyBorder="1" applyAlignment="1">
      <alignment horizontal="center" vertical="top" wrapText="1"/>
    </xf>
    <xf numFmtId="0" fontId="67" fillId="0" borderId="0" xfId="0" applyFont="1" applyAlignment="1">
      <alignment vertical="center"/>
    </xf>
    <xf numFmtId="174" fontId="4" fillId="8" borderId="11" xfId="90" applyNumberFormat="1" applyFont="1" applyFill="1" applyBorder="1" applyAlignment="1">
      <alignment horizontal="center"/>
    </xf>
    <xf numFmtId="174" fontId="4" fillId="0" borderId="11" xfId="9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top"/>
    </xf>
    <xf numFmtId="194" fontId="4" fillId="8" borderId="34" xfId="53" applyNumberFormat="1" applyFont="1" applyFill="1" applyBorder="1" applyAlignment="1">
      <alignment horizontal="center" vertical="top"/>
    </xf>
    <xf numFmtId="194" fontId="4" fillId="0" borderId="34" xfId="53" applyNumberFormat="1" applyFont="1" applyFill="1" applyBorder="1" applyAlignment="1">
      <alignment horizontal="center" vertical="top"/>
    </xf>
    <xf numFmtId="0" fontId="68" fillId="0" borderId="0" xfId="0" applyFont="1" applyAlignment="1">
      <alignment wrapText="1"/>
    </xf>
    <xf numFmtId="178" fontId="4" fillId="0" borderId="0" xfId="81" applyFont="1" applyFill="1" applyBorder="1" applyAlignment="1">
      <alignment horizontal="left" indent="1"/>
    </xf>
    <xf numFmtId="178" fontId="4" fillId="0" borderId="0" xfId="96" applyFont="1" applyFill="1" applyBorder="1" applyAlignment="1">
      <alignment horizontal="left" indent="1"/>
    </xf>
    <xf numFmtId="0" fontId="18" fillId="0" borderId="6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4" fillId="8" borderId="0" xfId="0" applyFont="1" applyFill="1" applyBorder="1" applyAlignment="1">
      <alignment horizontal="center" vertical="center" wrapText="1"/>
    </xf>
    <xf numFmtId="0" fontId="4" fillId="8" borderId="34" xfId="78" applyNumberFormat="1" applyFont="1" applyFill="1" applyBorder="1" applyAlignment="1">
      <alignment horizontal="center" vertical="center" wrapText="1"/>
    </xf>
    <xf numFmtId="0" fontId="4" fillId="8" borderId="26" xfId="78" applyNumberFormat="1" applyFont="1" applyFill="1" applyBorder="1" applyAlignment="1">
      <alignment horizontal="center" vertical="center" wrapText="1"/>
    </xf>
    <xf numFmtId="195" fontId="4" fillId="8" borderId="18" xfId="55" quotePrefix="1" applyNumberFormat="1" applyFont="1" applyFill="1" applyBorder="1" applyAlignment="1">
      <alignment horizontal="center" vertical="center"/>
    </xf>
    <xf numFmtId="195" fontId="4" fillId="8" borderId="26" xfId="55" quotePrefix="1" applyNumberFormat="1" applyFont="1" applyFill="1" applyBorder="1" applyAlignment="1">
      <alignment horizontal="center" vertical="center"/>
    </xf>
    <xf numFmtId="172" fontId="4" fillId="8" borderId="46" xfId="54" applyNumberFormat="1" applyFont="1" applyFill="1" applyBorder="1" applyAlignment="1">
      <alignment horizontal="center" vertical="center"/>
    </xf>
    <xf numFmtId="172" fontId="4" fillId="8" borderId="45" xfId="54" applyNumberFormat="1" applyFont="1" applyFill="1" applyBorder="1" applyAlignment="1">
      <alignment horizontal="center" vertical="center"/>
    </xf>
    <xf numFmtId="172" fontId="4" fillId="8" borderId="47" xfId="54" applyNumberFormat="1" applyFont="1" applyFill="1" applyBorder="1" applyAlignment="1">
      <alignment horizontal="center" vertical="center"/>
    </xf>
    <xf numFmtId="0" fontId="4" fillId="8" borderId="21" xfId="127" applyNumberFormat="1" applyFont="1" applyFill="1" applyBorder="1" applyAlignment="1" applyProtection="1">
      <alignment horizontal="center" vertical="center" wrapText="1"/>
    </xf>
    <xf numFmtId="0" fontId="4" fillId="8" borderId="46" xfId="127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178" fontId="4" fillId="8" borderId="18" xfId="126" applyFont="1" applyFill="1" applyBorder="1" applyAlignment="1">
      <alignment horizontal="center" vertical="center"/>
    </xf>
    <xf numFmtId="178" fontId="4" fillId="8" borderId="26" xfId="126" applyFont="1" applyFill="1" applyBorder="1" applyAlignment="1">
      <alignment horizontal="center" vertical="center"/>
    </xf>
    <xf numFmtId="172" fontId="4" fillId="8" borderId="54" xfId="128" applyNumberFormat="1" applyFont="1" applyFill="1" applyBorder="1" applyAlignment="1">
      <alignment horizontal="center" vertical="center"/>
    </xf>
    <xf numFmtId="172" fontId="4" fillId="8" borderId="0" xfId="128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7" fillId="8" borderId="48" xfId="0" applyFont="1" applyFill="1" applyBorder="1" applyAlignment="1">
      <alignment horizontal="center" vertical="center" wrapText="1"/>
    </xf>
    <xf numFmtId="0" fontId="17" fillId="8" borderId="17" xfId="0" applyFont="1" applyFill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4" fillId="5" borderId="58" xfId="0" applyFont="1" applyFill="1" applyBorder="1" applyAlignment="1">
      <alignment horizontal="left" vertical="center" wrapText="1"/>
    </xf>
    <xf numFmtId="0" fontId="17" fillId="8" borderId="49" xfId="80" applyFont="1" applyFill="1" applyBorder="1" applyAlignment="1">
      <alignment horizontal="center"/>
    </xf>
    <xf numFmtId="0" fontId="17" fillId="8" borderId="50" xfId="80" applyFont="1" applyFill="1" applyBorder="1" applyAlignment="1">
      <alignment horizontal="center"/>
    </xf>
    <xf numFmtId="0" fontId="4" fillId="8" borderId="48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8" borderId="49" xfId="80" applyFont="1" applyFill="1" applyBorder="1" applyAlignment="1">
      <alignment horizontal="center"/>
    </xf>
    <xf numFmtId="0" fontId="4" fillId="8" borderId="50" xfId="80" applyFont="1" applyFill="1" applyBorder="1" applyAlignment="1">
      <alignment horizontal="center"/>
    </xf>
    <xf numFmtId="0" fontId="18" fillId="0" borderId="60" xfId="0" applyFont="1" applyBorder="1" applyAlignment="1">
      <alignment horizontal="left" vertical="top" wrapText="1"/>
    </xf>
    <xf numFmtId="0" fontId="17" fillId="8" borderId="52" xfId="80" applyFont="1" applyFill="1" applyBorder="1" applyAlignment="1">
      <alignment horizontal="center" vertical="center" wrapText="1"/>
    </xf>
    <xf numFmtId="0" fontId="17" fillId="8" borderId="15" xfId="80" applyFont="1" applyFill="1" applyBorder="1" applyAlignment="1">
      <alignment horizontal="center" vertical="center" wrapText="1"/>
    </xf>
    <xf numFmtId="0" fontId="17" fillId="8" borderId="16" xfId="80" applyFont="1" applyFill="1" applyBorder="1" applyAlignment="1">
      <alignment horizontal="center" vertical="center" wrapText="1"/>
    </xf>
    <xf numFmtId="0" fontId="17" fillId="8" borderId="53" xfId="0" applyFont="1" applyFill="1" applyBorder="1" applyAlignment="1">
      <alignment horizontal="center" vertical="center" wrapText="1"/>
    </xf>
    <xf numFmtId="0" fontId="4" fillId="8" borderId="51" xfId="80" applyFont="1" applyFill="1" applyBorder="1" applyAlignment="1">
      <alignment horizontal="center" vertical="center" wrapText="1"/>
    </xf>
    <xf numFmtId="0" fontId="17" fillId="8" borderId="51" xfId="0" applyFont="1" applyFill="1" applyBorder="1" applyAlignment="1">
      <alignment horizontal="center" vertical="center" wrapText="1"/>
    </xf>
    <xf numFmtId="0" fontId="18" fillId="5" borderId="62" xfId="0" applyFont="1" applyFill="1" applyBorder="1" applyAlignment="1">
      <alignment horizontal="left" vertical="center" wrapText="1"/>
    </xf>
    <xf numFmtId="0" fontId="16" fillId="0" borderId="0" xfId="127" applyNumberFormat="1" applyFont="1" applyFill="1" applyAlignment="1">
      <alignment horizontal="left" wrapText="1"/>
    </xf>
    <xf numFmtId="37" fontId="4" fillId="0" borderId="11" xfId="0" applyNumberFormat="1" applyFont="1" applyFill="1" applyBorder="1" applyAlignment="1">
      <alignment horizontal="center" vertical="center"/>
    </xf>
  </cellXfs>
  <cellStyles count="188">
    <cellStyle name="          _x000d__x000a_shell=progman.exe_x000d__x000a_m" xfId="1"/>
    <cellStyle name="%" xfId="2"/>
    <cellStyle name="% 2" xfId="156"/>
    <cellStyle name="% 3" xfId="130"/>
    <cellStyle name=",.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\" xfId="12"/>
    <cellStyle name="\ 2" xfId="157"/>
    <cellStyle name="\ 3" xfId="131"/>
    <cellStyle name="_BML_Punjab_June'04" xfId="13"/>
    <cellStyle name="_Detail Report-REG &amp; FTH" xfId="14"/>
    <cellStyle name="_Detail Report-REG &amp; FTH 2" xfId="158"/>
    <cellStyle name="_Detail Report-REG &amp; FTH 3" xfId="132"/>
    <cellStyle name="_ESOP_Exercisable options_March'05" xfId="15"/>
    <cellStyle name="_ESOP_Exercisable options_March'05 2" xfId="159"/>
    <cellStyle name="_ESOP_Exercisable options_March'05 3" xfId="133"/>
    <cellStyle name="_ESOP_Weighted avg. ex. period_March'05" xfId="16"/>
    <cellStyle name="_ESOP_Weighted avg. ex. period_March'05 2" xfId="160"/>
    <cellStyle name="_ESOP_Weighted avg. ex. period_March'05 3" xfId="134"/>
    <cellStyle name="_Fas 157 &amp; 159" xfId="17"/>
    <cellStyle name="_Sheet1" xfId="18"/>
    <cellStyle name="_Sheet1 2" xfId="161"/>
    <cellStyle name="_Sheet1 3" xfId="135"/>
    <cellStyle name="_Sheet1_1" xfId="19"/>
    <cellStyle name="_Sheet1_1 2" xfId="162"/>
    <cellStyle name="_Sheet1_1 3" xfId="136"/>
    <cellStyle name="_Sheet2" xfId="20"/>
    <cellStyle name="_Sheet2 2" xfId="163"/>
    <cellStyle name="_Sheet2 3" xfId="137"/>
    <cellStyle name="_Sheet2_1" xfId="21"/>
    <cellStyle name="_Sheet2_1 2" xfId="164"/>
    <cellStyle name="_Sheet2_1 3" xfId="138"/>
    <cellStyle name="_Sheet2_1_Sheet2" xfId="22"/>
    <cellStyle name="_Sheet3" xfId="23"/>
    <cellStyle name="_Sheet3 2" xfId="165"/>
    <cellStyle name="_Sheet3 3" xfId="139"/>
    <cellStyle name="=C:\WINNT\SYSTEM32\COMMAND.COM" xfId="24"/>
    <cellStyle name="=C:\WINNT\SYSTEM32\COMMAND.COM 2" xfId="166"/>
    <cellStyle name="=C:\WINNT\SYSTEM32\COMMAND.COM 3" xfId="140"/>
    <cellStyle name="=F:\WINNT\SYSTEM32\COMMAND.COM" xfId="25"/>
    <cellStyle name="=F:\WINNT\SYSTEM32\COMMAND.COM 2" xfId="167"/>
    <cellStyle name="=F:\WINNT\SYSTEM32\COMMAND.COM 3" xfId="141"/>
    <cellStyle name="0,0_x000d__x000a_NA_x000d__x000a_" xfId="26"/>
    <cellStyle name="0,0_x000d__x000a_NA_x000d__x000a_ 2" xfId="27"/>
    <cellStyle name="0,0_x000d__x000a_NA_x000d__x000a_ 2 2" xfId="168"/>
    <cellStyle name="0,0_x000d__x000a_NA_x000d__x000a_ 2 3" xfId="142"/>
    <cellStyle name="1" xfId="28"/>
    <cellStyle name="18" xfId="29"/>
    <cellStyle name="2" xfId="30"/>
    <cellStyle name="3" xfId="31"/>
    <cellStyle name="4" xfId="32"/>
    <cellStyle name="6" xfId="33"/>
    <cellStyle name="ÅëÈ­ [0]_¿ì¹°Åë" xfId="34"/>
    <cellStyle name="AeE­ [0]_INQUIRY ¿µ¾÷AßAø " xfId="35"/>
    <cellStyle name="ÅëÈ­ [0]_S" xfId="36"/>
    <cellStyle name="ÅëÈ­_¿ì¹°Åë" xfId="37"/>
    <cellStyle name="AeE­_INQUIRY ¿µ¾÷AßAø " xfId="38"/>
    <cellStyle name="ÅëÈ­_S" xfId="39"/>
    <cellStyle name="APPEAR" xfId="40"/>
    <cellStyle name="ÄÞ¸¶ [0]_¿ì¹°Åë" xfId="41"/>
    <cellStyle name="AÞ¸¶ [0]_INQUIRY ¿?¾÷AßAø " xfId="42"/>
    <cellStyle name="ÄÞ¸¶ [0]_S" xfId="43"/>
    <cellStyle name="ÄÞ¸¶_¿ì¹°Åë" xfId="44"/>
    <cellStyle name="AÞ¸¶_INQUIRY ¿?¾÷AßAø " xfId="45"/>
    <cellStyle name="ÄÞ¸¶_S" xfId="46"/>
    <cellStyle name="BKWmas" xfId="47"/>
    <cellStyle name="BKWmas 2" xfId="169"/>
    <cellStyle name="BKWmas 3" xfId="143"/>
    <cellStyle name="Body" xfId="48"/>
    <cellStyle name="C?AØ_¿?¾÷CoE² " xfId="49"/>
    <cellStyle name="Ç¥ÁØ_´çÃÊ±¸ÀÔ»ý»ê" xfId="50"/>
    <cellStyle name="C￥AØ_¿μ¾÷CoE² " xfId="51"/>
    <cellStyle name="Ç¥ÁØ_S" xfId="52"/>
    <cellStyle name="Comma" xfId="53" builtinId="3"/>
    <cellStyle name="Comma 2" xfId="54"/>
    <cellStyle name="Comma 2 2" xfId="128"/>
    <cellStyle name="Comma 3" xfId="55"/>
    <cellStyle name="Comma 3 2" xfId="129"/>
    <cellStyle name="Comma 3 2 2" xfId="187"/>
    <cellStyle name="Comma 3 2 3" xfId="155"/>
    <cellStyle name="Comma 3 3" xfId="170"/>
    <cellStyle name="Comma 3 4" xfId="144"/>
    <cellStyle name="Comma 4" xfId="182"/>
    <cellStyle name="Comma_IFRS_Segment_Consol_BAL_March 2009" xfId="56"/>
    <cellStyle name="Comma_IFRS_Segment_Consol_BAL_March 2009 2" xfId="125"/>
    <cellStyle name="Comma0" xfId="57"/>
    <cellStyle name="Comma0 2" xfId="171"/>
    <cellStyle name="Comma0 3" xfId="145"/>
    <cellStyle name="COMPS" xfId="58"/>
    <cellStyle name="Currency0" xfId="59"/>
    <cellStyle name="Currency0 2" xfId="172"/>
    <cellStyle name="Currency0 3" xfId="146"/>
    <cellStyle name="DATA_ENT" xfId="60"/>
    <cellStyle name="Date" xfId="61"/>
    <cellStyle name="Date 2" xfId="173"/>
    <cellStyle name="Date 3" xfId="147"/>
    <cellStyle name="Dezimal [0]_Compiling Utility Macros" xfId="62"/>
    <cellStyle name="Dezimal_Compiling Utility Macros" xfId="63"/>
    <cellStyle name="DOWNFOOT" xfId="64"/>
    <cellStyle name="Euro" xfId="65"/>
    <cellStyle name="Euro 2" xfId="174"/>
    <cellStyle name="Euro 3" xfId="148"/>
    <cellStyle name="Fixed" xfId="66"/>
    <cellStyle name="Fixed 2" xfId="175"/>
    <cellStyle name="Fixed 3" xfId="149"/>
    <cellStyle name="Header1" xfId="67"/>
    <cellStyle name="Header2" xfId="68"/>
    <cellStyle name="HIDE" xfId="69"/>
    <cellStyle name="Hyperlink" xfId="70" builtinId="8"/>
    <cellStyle name="LineItemValue" xfId="71"/>
    <cellStyle name="MARK" xfId="72"/>
    <cellStyle name="n" xfId="73"/>
    <cellStyle name="no dec" xfId="74"/>
    <cellStyle name="Nor}al" xfId="75"/>
    <cellStyle name="Nor}al 2" xfId="176"/>
    <cellStyle name="Nor}al 3" xfId="150"/>
    <cellStyle name="Normal" xfId="0" builtinId="0"/>
    <cellStyle name="Normal - Style1" xfId="76"/>
    <cellStyle name="Normal 2" xfId="77"/>
    <cellStyle name="Normal 2 2" xfId="126"/>
    <cellStyle name="Normal 2 2 2" xfId="180"/>
    <cellStyle name="Normal 2 3" xfId="186"/>
    <cellStyle name="Normal 3" xfId="78"/>
    <cellStyle name="Normal 3 2" xfId="127"/>
    <cellStyle name="Normal 3 2 2" xfId="185"/>
    <cellStyle name="Normal 3 2 3" xfId="154"/>
    <cellStyle name="Normal 3 3" xfId="177"/>
    <cellStyle name="Normal 3 4" xfId="151"/>
    <cellStyle name="Normal 4" xfId="79"/>
    <cellStyle name="Normal 4 2" xfId="178"/>
    <cellStyle name="Normal 4 3" xfId="152"/>
    <cellStyle name="Normal 5" xfId="181"/>
    <cellStyle name="Normal_Reconciliation" xfId="80"/>
    <cellStyle name="Normal_US GAAP_Consolidation_BTVL_3 Year_2002-03" xfId="81"/>
    <cellStyle name="Normal_US GAAP_Consolidation_BTVL_September'08_Print Pack" xfId="82"/>
    <cellStyle name="oft Excel]_x000d__x000a_Comment=The open=/f lines load custom functions into the Paste Function list._x000d__x000a_Maximized=2_x000d__x000a_Basics=1_x000d__x000a_A" xfId="83"/>
    <cellStyle name="oft Excel]_x000d__x000a_Comment=The open=/f lines load custom functions into the Paste Function list._x000d__x000a_Maximized=3_x000d__x000a_Basics=1_x000d__x000a_A" xfId="84"/>
    <cellStyle name="Output Amounts" xfId="85"/>
    <cellStyle name="Output Column Headings" xfId="86"/>
    <cellStyle name="Output Line Items" xfId="87"/>
    <cellStyle name="Output Report Heading" xfId="88"/>
    <cellStyle name="Output Report Title" xfId="89"/>
    <cellStyle name="Percent" xfId="90" builtinId="5"/>
    <cellStyle name="Percent 2" xfId="91"/>
    <cellStyle name="Percent 2 2" xfId="184"/>
    <cellStyle name="Percent 2 3" xfId="179"/>
    <cellStyle name="Percent 2 4" xfId="153"/>
    <cellStyle name="Percent 3" xfId="183"/>
    <cellStyle name="s]_x000d__x000a_spooler=yes_x000d__x000a_load=_x000d__x000a_Beep=yes_x000d__x000a_NullPort=None_x000d__x000a_BorderWidth=3_x000d__x000a_CursorBlinkRate=1200_x000d__x000a_DoubleClickSpeed=452_x000d__x000a_Programs=co" xfId="92"/>
    <cellStyle name="Standard_Anpassen der Amortisation" xfId="93"/>
    <cellStyle name="Style 1" xfId="94"/>
    <cellStyle name="Style 1 2" xfId="95"/>
    <cellStyle name="Style 1 3" xfId="96"/>
    <cellStyle name="þ_x001d_ð·_x000c_æþ'_x000d_ßþU_x0001_Ø_x0005_ü_x0014__x0007__x0001__x0001_" xfId="97"/>
    <cellStyle name="Währung [0]_Compiling Utility Macros" xfId="98"/>
    <cellStyle name="Währung_Compiling Utility Macros" xfId="99"/>
    <cellStyle name="xuan" xfId="100"/>
    <cellStyle name=" [0.00]_ Att. 1- Cover" xfId="101"/>
    <cellStyle name="_ Att. 1- Cover" xfId="102"/>
    <cellStyle name="?_ Att. 1- Cover" xfId="103"/>
    <cellStyle name="똿뗦먛귟 [0.00]_PRODUCT DETAIL Q1" xfId="104"/>
    <cellStyle name="똿뗦먛귟_PRODUCT DETAIL Q1" xfId="105"/>
    <cellStyle name="믅됞 [0.00]_PRODUCT DETAIL Q1" xfId="106"/>
    <cellStyle name="믅됞_PRODUCT DETAIL Q1" xfId="107"/>
    <cellStyle name="백분율_95" xfId="108"/>
    <cellStyle name="뷭?_BOOKSHIP" xfId="109"/>
    <cellStyle name="콤마 [0]_1202" xfId="110"/>
    <cellStyle name="콤마_1202" xfId="111"/>
    <cellStyle name="통화 [0]_1202" xfId="112"/>
    <cellStyle name="통화_1202" xfId="113"/>
    <cellStyle name="표준_(정보부문)월별인원계획" xfId="114"/>
    <cellStyle name="一般_00Q3902REV.1" xfId="115"/>
    <cellStyle name="千分位[0]_00Q3902REV.1" xfId="116"/>
    <cellStyle name="千分位_00Q3902REV.1" xfId="117"/>
    <cellStyle name="桁区切り [0.00]_7月5日提出（HZM）" xfId="118"/>
    <cellStyle name="桁区切り_08-00 NET Summary" xfId="119"/>
    <cellStyle name="標準_(A1)BOQ " xfId="120"/>
    <cellStyle name="貨幣 [0]_00Q3902REV.1" xfId="121"/>
    <cellStyle name="貨幣[0]_BRE" xfId="122"/>
    <cellStyle name="貨幣_00Q3902REV.1" xfId="123"/>
    <cellStyle name="非表示" xfId="1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PA\Backup%20files\Q4FY10%20-%20Mar\Financial%20Trends\IR%20Pack%20-%20FR\Qtly%20FRA%20Pack%201st%20cut\Financial%20Format-USGAAP-Trends%20file_Q3FY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EW%20K%20DRIVE\Investor%20Relations%20Function\Working%20Folders\Quarterly%20Results\FY%202005\Q4FY05-%20MARCH\Financial\Financial%20Form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bility\MIS\MAPA\May%202003\Forecast\Mobility%20Business%20Plan%202003-04%20-%20Ver%204.5%20-%20Final%20-%20KP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. 1"/>
      <sheetName val="Table - Snapshot"/>
      <sheetName val="3.1.1 Consolidated P&amp;L Sum "/>
      <sheetName val="3.1.2 Consolidated BS Sum"/>
      <sheetName val="3.2.1 Mobile Services"/>
      <sheetName val="3.2.2 Non-mobile Services"/>
      <sheetName val="3.2.3 B&amp;T Services"/>
      <sheetName val="3.2.4 Enterprise service consol"/>
      <sheetName val="3.2.4.1 ES - Carriers"/>
      <sheetName val="3.2.4.2 ES - Corporates"/>
      <sheetName val="3.2.5 Others"/>
      <sheetName val="3.2.6 Passive Infra Services-B"/>
      <sheetName val="3.2.6 Passive Infra Services"/>
      <sheetName val="3.2.7 DTH"/>
      <sheetName val="3.3.1 Investment In projects "/>
      <sheetName val="3.3.2 Rev, EBITDA &amp; Capex (Q)"/>
      <sheetName val="3.3.2 Rev, EBITDA &amp; Capex (YTD)"/>
      <sheetName val="A.1.1 Consolidated P&amp;L "/>
      <sheetName val="A.1.2 Consolidated BS "/>
      <sheetName val="A.1.3 Cash Flow new "/>
      <sheetName val="A.2 Trends &amp; Ratios"/>
      <sheetName val="A.4 Consol P&amp;L - IGAAP"/>
      <sheetName val="A.5 Recon IGAAP vs. US GAAP"/>
      <sheetName val="A.2.4 three line graph"/>
      <sheetName val="7.1.1 BA Consol Recon"/>
      <sheetName val="7.1.2 Mobile Services"/>
      <sheetName val="7.1.3 Non-mobile Services"/>
      <sheetName val="7.1.4 B&amp;T"/>
      <sheetName val="7.1.5 Enterprise services conso"/>
      <sheetName val="7.1.5. ES-Carriers"/>
      <sheetName val="7.1.6 ES-Corporates "/>
      <sheetName val="7.1.7 Others"/>
      <sheetName val="7.1.8 Passive Infra Services"/>
      <sheetName val="7.1.9 DTH"/>
      <sheetName val="7.2.1 Sch of Costs of Services"/>
      <sheetName val="7.2.2 Depreciation"/>
      <sheetName val="7.2.3 Int exp-income"/>
      <sheetName val="7.2.4 Income tax "/>
      <sheetName val="Sch. 2"/>
      <sheetName val="Pub Rts 2.1 Consol summary"/>
      <sheetName val="Pub Rts 2.2 IGAAP Financial."/>
      <sheetName val="Pub Rts 2.2 IGAAP Financial"/>
      <sheetName val="Pub Rts 2.2A Seg report consol"/>
      <sheetName val="Pub Rts 2.3 Recon IGAAP vs US"/>
      <sheetName val="Pub Rts 2.4 Stand alone Rlts"/>
      <sheetName val="Pub Rts 2.5 Seg reporting (S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2.1.1 Consolidated P&amp;L Sum "/>
      <sheetName val="2.1.2 Consolidated BS Sum"/>
      <sheetName val="2.2.1 Mobile Services"/>
      <sheetName val="2.2.2 Infotel Service"/>
      <sheetName val="2.2.2.1 Fixed Line"/>
      <sheetName val="2.2.2.2 Long Distance"/>
      <sheetName val="2.2.2.3 Enterprise Business"/>
      <sheetName val="2.2.3 Others"/>
      <sheetName val="2.3.1 Investment In projects "/>
      <sheetName val="2.3.2 Rev, EBITDA &amp; Capex (Q)"/>
      <sheetName val="2.3.2 Rev, EBITDA &amp; Capex (YTD)"/>
      <sheetName val="A1.1 Consolidated P&amp;L "/>
      <sheetName val="A1.2 Consolidated BS "/>
      <sheetName val="A1.3 Cash Flow new "/>
      <sheetName val="A1.4 Trends &amp; Ratios"/>
      <sheetName val="A1.6 Consol P&amp;L - IGAAP"/>
      <sheetName val="A1.7 Recon IGAAP vs. IFRS "/>
      <sheetName val="6.1.1 BTVL Consol Recon"/>
      <sheetName val="6.1.2 Mobile Services"/>
      <sheetName val="6.1.3 Infotel Services"/>
      <sheetName val="6.1.4 Fixed line"/>
      <sheetName val="6.1.5 Long distance"/>
      <sheetName val="6.1.6 Enterprise Business "/>
      <sheetName val="6.1.7 Others"/>
      <sheetName val="6.2.1 Schedule of Other Costs"/>
      <sheetName val="6.2.2 Depreciation"/>
      <sheetName val="6.2.3 Finance cost "/>
      <sheetName val="6.2.4 Income tax "/>
      <sheetName val="Sch 2"/>
      <sheetName val="Pub Rts 1.1 Consol. Financial "/>
      <sheetName val="Pub Rts 1.2 IFRS Segment Info"/>
      <sheetName val="Pub Rts 1.3 IGAAP Financial"/>
      <sheetName val="Pub Rts 1.4Recon IGAAP vs. IFRS"/>
      <sheetName val="Pub Rts 1.5 Standalone"/>
      <sheetName val="Sch3"/>
      <sheetName val="Check Sheet 1"/>
      <sheetName val="Check Sheet 2"/>
      <sheetName val="Check Sheet 3 Pub Rts 1.2 IFRS "/>
      <sheetName val="Check sheet"/>
      <sheetName val="Capex - Hry"/>
      <sheetName val="Profile"/>
      <sheetName val="INNOVATION"/>
      <sheetName val="Factors"/>
      <sheetName val="factor sheet"/>
      <sheetName val="factor_sheet"/>
      <sheetName val="Index"/>
      <sheetName val="CONTROL"/>
      <sheetName val="database-NO"/>
      <sheetName val="Edge_Multiservice"/>
      <sheetName val="SWSUB_percentages"/>
      <sheetName val="PriceListAP"/>
      <sheetName val="MSU"/>
      <sheetName val="DSL-S"/>
      <sheetName val="LA- lookups"/>
      <sheetName val="Other assumptions"/>
      <sheetName val="Pub Rts 1_5 Standal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  <sheetName val="ecommerce"/>
      <sheetName val="Revenue Schedule"/>
      <sheetName val="Opex Schedule"/>
      <sheetName val="BS"/>
      <sheetName val="factor_sheet"/>
      <sheetName val="Ref"/>
      <sheetName val="Assumptions"/>
      <sheetName val="2000"/>
      <sheetName val="TOTAL"/>
      <sheetName val="currency"/>
      <sheetName val="Site wise NADs"/>
      <sheetName val="MD5500"/>
      <sheetName val="Edit(01)"/>
      <sheetName val="Dels"/>
      <sheetName val="Query Results ALL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9"/>
  <sheetViews>
    <sheetView tabSelected="1" view="pageBreakPreview" zoomScaleNormal="100" zoomScaleSheetLayoutView="100" workbookViewId="0">
      <selection activeCell="E6" sqref="E6"/>
    </sheetView>
  </sheetViews>
  <sheetFormatPr defaultColWidth="9.140625" defaultRowHeight="11.25"/>
  <cols>
    <col min="1" max="16384" width="9.140625" style="11"/>
  </cols>
  <sheetData>
    <row r="1" spans="1:5">
      <c r="A1" s="72"/>
      <c r="C1" s="13" t="s">
        <v>28</v>
      </c>
    </row>
    <row r="2" spans="1:5">
      <c r="C2" s="12" t="s">
        <v>119</v>
      </c>
    </row>
    <row r="6" spans="1:5">
      <c r="C6" s="16" t="s">
        <v>12</v>
      </c>
      <c r="E6" s="11" t="s">
        <v>13</v>
      </c>
    </row>
    <row r="7" spans="1:5">
      <c r="C7" s="17"/>
    </row>
    <row r="8" spans="1:5">
      <c r="C8" s="21" t="s">
        <v>16</v>
      </c>
    </row>
    <row r="9" spans="1:5" ht="5.0999999999999996" customHeight="1">
      <c r="C9" s="21"/>
    </row>
    <row r="10" spans="1:5">
      <c r="C10" s="14">
        <v>1</v>
      </c>
      <c r="E10" s="15" t="s">
        <v>120</v>
      </c>
    </row>
    <row r="11" spans="1:5">
      <c r="C11" s="14"/>
    </row>
    <row r="12" spans="1:5">
      <c r="C12" s="14">
        <v>2</v>
      </c>
      <c r="E12" s="15" t="s">
        <v>121</v>
      </c>
    </row>
    <row r="13" spans="1:5">
      <c r="C13" s="14"/>
    </row>
    <row r="14" spans="1:5">
      <c r="C14" s="14">
        <v>3</v>
      </c>
      <c r="E14" s="15" t="s">
        <v>122</v>
      </c>
    </row>
    <row r="15" spans="1:5">
      <c r="C15" s="14"/>
    </row>
    <row r="16" spans="1:5">
      <c r="C16" s="14">
        <v>4</v>
      </c>
      <c r="E16" s="15" t="s">
        <v>30</v>
      </c>
    </row>
    <row r="17" spans="3:5">
      <c r="C17" s="14"/>
    </row>
    <row r="18" spans="3:5">
      <c r="C18" s="14">
        <v>5</v>
      </c>
      <c r="E18" s="15" t="s">
        <v>52</v>
      </c>
    </row>
    <row r="19" spans="3:5">
      <c r="C19" s="14"/>
    </row>
    <row r="21" spans="3:5">
      <c r="C21" s="21" t="s">
        <v>17</v>
      </c>
    </row>
    <row r="22" spans="3:5" ht="5.0999999999999996" customHeight="1"/>
    <row r="23" spans="3:5">
      <c r="C23" s="14">
        <v>6</v>
      </c>
      <c r="E23" s="15" t="s">
        <v>18</v>
      </c>
    </row>
    <row r="133" spans="3:7">
      <c r="C133" s="382"/>
      <c r="D133" s="382"/>
      <c r="E133" s="382"/>
      <c r="F133" s="382"/>
      <c r="G133" s="382"/>
    </row>
    <row r="159" spans="3:7">
      <c r="C159" s="390"/>
      <c r="D159" s="390"/>
      <c r="E159" s="390"/>
      <c r="F159" s="390"/>
      <c r="G159" s="390"/>
    </row>
  </sheetData>
  <phoneticPr fontId="4" type="noConversion"/>
  <hyperlinks>
    <hyperlink ref="E10" location="'Trends file-1'!A3" display="Consolidated Statements of Operations"/>
    <hyperlink ref="E12" location="'Trends file-2 '!A3" display="Consolidated Balance Sheet as per Indian Accounting Standards (Ind-AS)"/>
    <hyperlink ref="E14" location="'Trends file-3'!A3" display="Consolidated summarised Statement of Operations and Segmental Information "/>
    <hyperlink ref="E18" location="'Trends file-5-SCH'!A3" display="Schedules to Consolidated Statement of Operations "/>
    <hyperlink ref="E23" location="'Trends file-6-Ops'!A3" display="Operational Performance"/>
    <hyperlink ref="E16" location="'Trends file-4'!A3" display="Consolidated Summarised Statement of Operations (net of inter segment eliminations)"/>
  </hyperlinks>
  <pageMargins left="0.25" right="0" top="1" bottom="1" header="0.5" footer="0.5"/>
  <pageSetup paperSize="9" scale="85" orientation="portrait" horizontalDpi="300" verticalDpi="300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7"/>
  <sheetViews>
    <sheetView showGridLines="0" view="pageBreakPreview" zoomScaleNormal="100" zoomScaleSheetLayoutView="100" workbookViewId="0">
      <selection activeCell="B5" sqref="B5"/>
    </sheetView>
  </sheetViews>
  <sheetFormatPr defaultColWidth="9.140625" defaultRowHeight="11.25"/>
  <cols>
    <col min="1" max="1" width="6.5703125" style="42" customWidth="1"/>
    <col min="2" max="2" width="56" style="45" customWidth="1"/>
    <col min="3" max="5" width="8.7109375" style="45" customWidth="1"/>
    <col min="6" max="6" width="8.7109375" style="47" customWidth="1"/>
    <col min="7" max="7" width="8.7109375" style="46" customWidth="1"/>
    <col min="8" max="8" width="2" style="42" customWidth="1"/>
    <col min="9" max="10" width="9.140625" style="42" customWidth="1"/>
    <col min="11" max="16384" width="9.140625" style="42"/>
  </cols>
  <sheetData>
    <row r="1" spans="1:10">
      <c r="A1" s="204" t="s">
        <v>13</v>
      </c>
      <c r="B1" s="41" t="s">
        <v>32</v>
      </c>
      <c r="C1" s="41"/>
      <c r="D1" s="41"/>
      <c r="E1" s="41"/>
    </row>
    <row r="2" spans="1:10">
      <c r="F2" s="41"/>
      <c r="G2" s="41"/>
    </row>
    <row r="3" spans="1:10">
      <c r="A3" s="275">
        <v>1</v>
      </c>
      <c r="B3" s="41" t="s">
        <v>162</v>
      </c>
      <c r="C3" s="41"/>
      <c r="D3" s="41"/>
      <c r="E3" s="41"/>
      <c r="F3" s="41"/>
      <c r="G3" s="41"/>
    </row>
    <row r="4" spans="1:10">
      <c r="A4" s="276"/>
      <c r="B4" s="41"/>
      <c r="C4" s="41"/>
      <c r="D4" s="41"/>
      <c r="E4" s="41"/>
      <c r="F4" s="41"/>
      <c r="G4" s="41"/>
    </row>
    <row r="5" spans="1:10">
      <c r="A5" s="275">
        <f>A3+0.1</f>
        <v>1.1000000000000001</v>
      </c>
      <c r="B5" s="41" t="s">
        <v>199</v>
      </c>
      <c r="C5" s="41"/>
      <c r="D5" s="41"/>
      <c r="E5" s="41"/>
      <c r="F5" s="41"/>
      <c r="G5" s="41"/>
    </row>
    <row r="6" spans="1:10">
      <c r="A6" s="85"/>
      <c r="F6" s="43"/>
      <c r="G6" s="187" t="s">
        <v>161</v>
      </c>
    </row>
    <row r="7" spans="1:10" ht="12.75" customHeight="1">
      <c r="A7" s="85"/>
      <c r="B7" s="470" t="s">
        <v>0</v>
      </c>
      <c r="C7" s="474" t="s">
        <v>1</v>
      </c>
      <c r="D7" s="475"/>
      <c r="E7" s="475"/>
      <c r="F7" s="475"/>
      <c r="G7" s="476"/>
    </row>
    <row r="8" spans="1:10" ht="11.25" customHeight="1">
      <c r="A8" s="85"/>
      <c r="B8" s="470"/>
      <c r="C8" s="472">
        <v>45565</v>
      </c>
      <c r="D8" s="472">
        <v>45473</v>
      </c>
      <c r="E8" s="472">
        <v>45382</v>
      </c>
      <c r="F8" s="472">
        <v>45291</v>
      </c>
      <c r="G8" s="472">
        <v>45199</v>
      </c>
    </row>
    <row r="9" spans="1:10" ht="11.25" customHeight="1">
      <c r="A9" s="85"/>
      <c r="B9" s="471"/>
      <c r="C9" s="473"/>
      <c r="D9" s="473"/>
      <c r="E9" s="473"/>
      <c r="F9" s="473"/>
      <c r="G9" s="473"/>
    </row>
    <row r="10" spans="1:10">
      <c r="A10" s="207"/>
      <c r="B10" s="216" t="s">
        <v>128</v>
      </c>
      <c r="C10" s="139"/>
      <c r="D10" s="186"/>
      <c r="E10" s="139"/>
      <c r="F10" s="186"/>
      <c r="G10" s="139"/>
      <c r="I10" s="75"/>
      <c r="J10" s="75"/>
    </row>
    <row r="11" spans="1:10">
      <c r="A11" s="207"/>
      <c r="B11" s="43" t="s">
        <v>211</v>
      </c>
      <c r="C11" s="222">
        <v>414733</v>
      </c>
      <c r="D11" s="231">
        <v>385064</v>
      </c>
      <c r="E11" s="222">
        <v>375991</v>
      </c>
      <c r="F11" s="231">
        <v>378995</v>
      </c>
      <c r="G11" s="222">
        <v>370438</v>
      </c>
      <c r="I11" s="75"/>
      <c r="J11" s="75"/>
    </row>
    <row r="12" spans="1:10">
      <c r="A12" s="207"/>
      <c r="B12" s="43" t="s">
        <v>197</v>
      </c>
      <c r="C12" s="222">
        <v>2547</v>
      </c>
      <c r="D12" s="231">
        <v>3635</v>
      </c>
      <c r="E12" s="222">
        <v>3169</v>
      </c>
      <c r="F12" s="231">
        <v>4398</v>
      </c>
      <c r="G12" s="222">
        <v>3304</v>
      </c>
      <c r="I12" s="75"/>
      <c r="J12" s="75"/>
    </row>
    <row r="13" spans="1:10" s="48" customFormat="1" collapsed="1">
      <c r="A13" s="207"/>
      <c r="B13" s="217" t="s">
        <v>212</v>
      </c>
      <c r="C13" s="223">
        <v>417280</v>
      </c>
      <c r="D13" s="232">
        <v>388699</v>
      </c>
      <c r="E13" s="223">
        <v>379160</v>
      </c>
      <c r="F13" s="232">
        <v>383393</v>
      </c>
      <c r="G13" s="223">
        <v>373742</v>
      </c>
      <c r="I13" s="76"/>
      <c r="J13" s="256"/>
    </row>
    <row r="14" spans="1:10">
      <c r="A14" s="207"/>
      <c r="B14" s="216" t="s">
        <v>129</v>
      </c>
      <c r="C14" s="222"/>
      <c r="D14" s="231"/>
      <c r="E14" s="222"/>
      <c r="F14" s="231"/>
      <c r="G14" s="222"/>
      <c r="I14" s="75"/>
      <c r="J14" s="75"/>
    </row>
    <row r="15" spans="1:10">
      <c r="A15" s="207"/>
      <c r="B15" s="218" t="s">
        <v>131</v>
      </c>
      <c r="C15" s="222">
        <v>80115</v>
      </c>
      <c r="D15" s="231">
        <v>77606</v>
      </c>
      <c r="E15" s="222">
        <v>75986</v>
      </c>
      <c r="F15" s="231">
        <v>75926</v>
      </c>
      <c r="G15" s="222">
        <v>74240</v>
      </c>
      <c r="I15" s="75"/>
      <c r="J15" s="75"/>
    </row>
    <row r="16" spans="1:10">
      <c r="A16" s="207"/>
      <c r="B16" s="218" t="s">
        <v>130</v>
      </c>
      <c r="C16" s="222">
        <v>18211</v>
      </c>
      <c r="D16" s="231">
        <v>19084</v>
      </c>
      <c r="E16" s="222">
        <v>18501</v>
      </c>
      <c r="F16" s="231">
        <v>18568</v>
      </c>
      <c r="G16" s="222">
        <v>18144</v>
      </c>
      <c r="I16" s="75"/>
      <c r="J16" s="75"/>
    </row>
    <row r="17" spans="1:10">
      <c r="A17" s="207"/>
      <c r="B17" s="218" t="s">
        <v>198</v>
      </c>
      <c r="C17" s="222">
        <v>34658</v>
      </c>
      <c r="D17" s="231">
        <v>31564</v>
      </c>
      <c r="E17" s="222">
        <v>31107</v>
      </c>
      <c r="F17" s="231">
        <v>30205</v>
      </c>
      <c r="G17" s="222">
        <v>29643</v>
      </c>
      <c r="I17" s="75"/>
      <c r="J17" s="75"/>
    </row>
    <row r="18" spans="1:10" collapsed="1">
      <c r="A18" s="207"/>
      <c r="B18" s="218" t="s">
        <v>156</v>
      </c>
      <c r="C18" s="222">
        <v>14966</v>
      </c>
      <c r="D18" s="231">
        <v>13727.5</v>
      </c>
      <c r="E18" s="222">
        <v>13639</v>
      </c>
      <c r="F18" s="231">
        <v>13230</v>
      </c>
      <c r="G18" s="222">
        <v>13790</v>
      </c>
      <c r="I18" s="75"/>
      <c r="J18" s="75"/>
    </row>
    <row r="19" spans="1:10">
      <c r="A19" s="207"/>
      <c r="B19" s="218" t="s">
        <v>167</v>
      </c>
      <c r="C19" s="222">
        <v>28824</v>
      </c>
      <c r="D19" s="231">
        <v>27157</v>
      </c>
      <c r="E19" s="222">
        <v>27069.938100000021</v>
      </c>
      <c r="F19" s="231">
        <v>27252.933399999987</v>
      </c>
      <c r="G19" s="222">
        <v>26568.489020000001</v>
      </c>
      <c r="I19" s="75"/>
      <c r="J19" s="75"/>
    </row>
    <row r="20" spans="1:10">
      <c r="A20" s="207"/>
      <c r="B20" s="218" t="s">
        <v>109</v>
      </c>
      <c r="C20" s="222">
        <v>19497</v>
      </c>
      <c r="D20" s="231">
        <v>18849</v>
      </c>
      <c r="E20" s="222">
        <v>16040.061900000015</v>
      </c>
      <c r="F20" s="231">
        <v>15665.066599999998</v>
      </c>
      <c r="G20" s="222">
        <v>12915.510979999999</v>
      </c>
      <c r="I20" s="75"/>
      <c r="J20" s="75"/>
    </row>
    <row r="21" spans="1:10" s="213" customFormat="1" ht="5.0999999999999996" customHeight="1">
      <c r="A21" s="207"/>
      <c r="B21" s="209"/>
      <c r="C21" s="222"/>
      <c r="D21" s="231"/>
      <c r="E21" s="222"/>
      <c r="F21" s="231"/>
      <c r="G21" s="222"/>
      <c r="H21" s="42"/>
      <c r="I21" s="226"/>
      <c r="J21" s="227"/>
    </row>
    <row r="22" spans="1:10" s="48" customFormat="1">
      <c r="A22" s="207"/>
      <c r="B22" s="220" t="s">
        <v>212</v>
      </c>
      <c r="C22" s="223">
        <v>196271</v>
      </c>
      <c r="D22" s="232">
        <v>187987.5</v>
      </c>
      <c r="E22" s="223">
        <v>182343</v>
      </c>
      <c r="F22" s="232">
        <v>180847</v>
      </c>
      <c r="G22" s="223">
        <v>175301</v>
      </c>
      <c r="I22" s="76"/>
      <c r="J22" s="76"/>
    </row>
    <row r="23" spans="1:10" s="213" customFormat="1" ht="5.0999999999999996" customHeight="1">
      <c r="A23" s="207"/>
      <c r="B23" s="209"/>
      <c r="C23" s="222"/>
      <c r="D23" s="231"/>
      <c r="E23" s="222"/>
      <c r="F23" s="231"/>
      <c r="G23" s="222"/>
      <c r="H23" s="42"/>
      <c r="I23" s="226"/>
      <c r="J23" s="227"/>
    </row>
    <row r="24" spans="1:10" s="427" customFormat="1" ht="32.25" customHeight="1" collapsed="1">
      <c r="A24" s="426"/>
      <c r="B24" s="504" t="s">
        <v>309</v>
      </c>
      <c r="C24" s="223">
        <v>221009</v>
      </c>
      <c r="D24" s="232">
        <v>200711.3</v>
      </c>
      <c r="E24" s="223">
        <v>196817</v>
      </c>
      <c r="F24" s="232">
        <v>202546</v>
      </c>
      <c r="G24" s="223">
        <v>198441</v>
      </c>
      <c r="I24" s="428"/>
      <c r="J24" s="428"/>
    </row>
    <row r="25" spans="1:10" collapsed="1">
      <c r="A25" s="207"/>
      <c r="B25" s="218" t="s">
        <v>157</v>
      </c>
      <c r="C25" s="222">
        <v>110000</v>
      </c>
      <c r="D25" s="231">
        <v>105401</v>
      </c>
      <c r="E25" s="222">
        <v>100752</v>
      </c>
      <c r="F25" s="231">
        <v>100743</v>
      </c>
      <c r="G25" s="222">
        <v>97343</v>
      </c>
      <c r="I25" s="75"/>
      <c r="J25" s="75"/>
    </row>
    <row r="26" spans="1:10" s="48" customFormat="1">
      <c r="A26" s="207"/>
      <c r="B26" s="219" t="s">
        <v>63</v>
      </c>
      <c r="C26" s="222">
        <v>54237</v>
      </c>
      <c r="D26" s="231">
        <v>51524</v>
      </c>
      <c r="E26" s="222">
        <v>52033</v>
      </c>
      <c r="F26" s="231">
        <v>66449</v>
      </c>
      <c r="G26" s="222">
        <v>51858</v>
      </c>
      <c r="I26" s="75"/>
      <c r="J26" s="75"/>
    </row>
    <row r="27" spans="1:10" collapsed="1">
      <c r="A27" s="207"/>
      <c r="B27" s="219" t="s">
        <v>168</v>
      </c>
      <c r="C27" s="222">
        <v>-10739</v>
      </c>
      <c r="D27" s="231">
        <v>-9117</v>
      </c>
      <c r="E27" s="222">
        <v>-8303</v>
      </c>
      <c r="F27" s="231">
        <v>-7032</v>
      </c>
      <c r="G27" s="222">
        <v>-5860</v>
      </c>
      <c r="I27" s="75"/>
      <c r="J27" s="75"/>
    </row>
    <row r="28" spans="1:10" s="213" customFormat="1" ht="5.0999999999999996" customHeight="1" collapsed="1">
      <c r="A28" s="207"/>
      <c r="B28" s="209"/>
      <c r="C28" s="222"/>
      <c r="D28" s="231"/>
      <c r="E28" s="222"/>
      <c r="F28" s="231"/>
      <c r="G28" s="222"/>
      <c r="H28" s="42"/>
      <c r="I28" s="226"/>
      <c r="J28" s="227"/>
    </row>
    <row r="29" spans="1:10" s="48" customFormat="1">
      <c r="A29" s="207"/>
      <c r="B29" s="216" t="s">
        <v>132</v>
      </c>
      <c r="C29" s="223">
        <v>67511</v>
      </c>
      <c r="D29" s="232">
        <v>52903.3</v>
      </c>
      <c r="E29" s="223">
        <v>52335</v>
      </c>
      <c r="F29" s="232">
        <v>42386</v>
      </c>
      <c r="G29" s="223">
        <v>55100</v>
      </c>
      <c r="I29" s="76"/>
      <c r="J29" s="76"/>
    </row>
    <row r="30" spans="1:10" s="213" customFormat="1" ht="5.0999999999999996" customHeight="1">
      <c r="A30" s="207"/>
      <c r="B30" s="209"/>
      <c r="C30" s="222"/>
      <c r="D30" s="231"/>
      <c r="E30" s="222"/>
      <c r="F30" s="231"/>
      <c r="G30" s="222"/>
      <c r="H30" s="42"/>
      <c r="I30" s="226"/>
      <c r="J30" s="227"/>
    </row>
    <row r="31" spans="1:10" collapsed="1">
      <c r="A31" s="207"/>
      <c r="B31" s="218" t="s">
        <v>133</v>
      </c>
      <c r="C31" s="222">
        <v>8537</v>
      </c>
      <c r="D31" s="231">
        <v>-7350</v>
      </c>
      <c r="E31" s="222">
        <v>24555</v>
      </c>
      <c r="F31" s="231">
        <v>1302</v>
      </c>
      <c r="G31" s="222">
        <v>15703</v>
      </c>
      <c r="I31" s="75"/>
      <c r="J31" s="75"/>
    </row>
    <row r="32" spans="1:10" s="213" customFormat="1" ht="5.0999999999999996" customHeight="1">
      <c r="A32" s="207"/>
      <c r="B32" s="209"/>
      <c r="C32" s="222"/>
      <c r="D32" s="231"/>
      <c r="E32" s="222"/>
      <c r="F32" s="231"/>
      <c r="G32" s="222"/>
      <c r="H32" s="42"/>
      <c r="I32" s="226"/>
      <c r="J32" s="227"/>
    </row>
    <row r="33" spans="1:10" s="48" customFormat="1" ht="11.25" customHeight="1" collapsed="1">
      <c r="A33" s="207"/>
      <c r="B33" s="216" t="s">
        <v>59</v>
      </c>
      <c r="C33" s="223">
        <v>58974</v>
      </c>
      <c r="D33" s="238">
        <v>60253.3</v>
      </c>
      <c r="E33" s="223">
        <v>27780</v>
      </c>
      <c r="F33" s="238">
        <v>41084</v>
      </c>
      <c r="G33" s="223">
        <v>39397</v>
      </c>
    </row>
    <row r="34" spans="1:10" s="213" customFormat="1" ht="5.0999999999999996" customHeight="1">
      <c r="A34" s="207"/>
      <c r="B34" s="209"/>
      <c r="C34" s="222"/>
      <c r="D34" s="231"/>
      <c r="E34" s="222"/>
      <c r="F34" s="231"/>
      <c r="G34" s="222"/>
      <c r="H34" s="42"/>
      <c r="I34" s="226"/>
      <c r="J34" s="227"/>
    </row>
    <row r="35" spans="1:10" collapsed="1">
      <c r="A35" s="207"/>
      <c r="B35" s="216" t="s">
        <v>203</v>
      </c>
      <c r="C35" s="222"/>
      <c r="D35" s="233"/>
      <c r="E35" s="222"/>
      <c r="F35" s="234"/>
      <c r="G35" s="222"/>
    </row>
    <row r="36" spans="1:10">
      <c r="A36" s="207"/>
      <c r="B36" s="221" t="s">
        <v>134</v>
      </c>
      <c r="C36" s="222">
        <v>8491</v>
      </c>
      <c r="D36" s="233">
        <v>7883</v>
      </c>
      <c r="E36" s="222">
        <v>7094</v>
      </c>
      <c r="F36" s="234">
        <v>7506</v>
      </c>
      <c r="G36" s="222">
        <v>17574</v>
      </c>
    </row>
    <row r="37" spans="1:10">
      <c r="A37" s="207"/>
      <c r="B37" s="221" t="s">
        <v>204</v>
      </c>
      <c r="C37" s="222">
        <v>8949</v>
      </c>
      <c r="D37" s="233">
        <v>5195</v>
      </c>
      <c r="E37" s="222">
        <v>4</v>
      </c>
      <c r="F37" s="234">
        <v>4814</v>
      </c>
      <c r="G37" s="222">
        <v>891</v>
      </c>
    </row>
    <row r="38" spans="1:10" s="213" customFormat="1" ht="5.0999999999999996" customHeight="1">
      <c r="A38" s="207"/>
      <c r="B38" s="209"/>
      <c r="C38" s="222"/>
      <c r="D38" s="231"/>
      <c r="E38" s="222"/>
      <c r="F38" s="231"/>
      <c r="G38" s="222"/>
      <c r="H38" s="42"/>
      <c r="I38" s="226"/>
      <c r="J38" s="227"/>
    </row>
    <row r="39" spans="1:10" s="48" customFormat="1" collapsed="1">
      <c r="A39" s="207"/>
      <c r="B39" s="216" t="s">
        <v>111</v>
      </c>
      <c r="C39" s="223">
        <v>41534</v>
      </c>
      <c r="D39" s="235">
        <v>47175.3</v>
      </c>
      <c r="E39" s="223">
        <v>20682</v>
      </c>
      <c r="F39" s="236">
        <v>28764</v>
      </c>
      <c r="G39" s="223">
        <v>20932</v>
      </c>
    </row>
    <row r="40" spans="1:10" s="48" customFormat="1" ht="4.5" customHeight="1">
      <c r="A40" s="207"/>
      <c r="B40" s="216"/>
      <c r="C40" s="223"/>
      <c r="D40" s="235"/>
      <c r="E40" s="223"/>
      <c r="F40" s="236"/>
      <c r="G40" s="223"/>
    </row>
    <row r="41" spans="1:10" s="48" customFormat="1">
      <c r="A41" s="207"/>
      <c r="B41" s="415" t="s">
        <v>272</v>
      </c>
      <c r="C41" s="223">
        <v>41534</v>
      </c>
      <c r="D41" s="235">
        <v>47175</v>
      </c>
      <c r="E41" s="223">
        <v>20682</v>
      </c>
      <c r="F41" s="236">
        <v>28764</v>
      </c>
      <c r="G41" s="223">
        <v>20932</v>
      </c>
    </row>
    <row r="42" spans="1:10" s="228" customFormat="1" ht="5.0999999999999996" customHeight="1">
      <c r="A42" s="213"/>
      <c r="B42" s="224"/>
      <c r="C42" s="140"/>
      <c r="D42" s="224"/>
      <c r="E42" s="225"/>
      <c r="F42" s="229"/>
      <c r="G42" s="140"/>
      <c r="H42" s="42"/>
      <c r="I42" s="229"/>
      <c r="J42" s="230"/>
    </row>
    <row r="44" spans="1:10">
      <c r="A44" s="237"/>
      <c r="B44" s="44" t="s">
        <v>158</v>
      </c>
    </row>
    <row r="46" spans="1:10">
      <c r="B46" s="213"/>
      <c r="C46" s="213"/>
      <c r="D46" s="213"/>
      <c r="E46" s="259"/>
      <c r="G46" s="259" t="s">
        <v>161</v>
      </c>
    </row>
    <row r="47" spans="1:10">
      <c r="B47" s="469" t="s">
        <v>0</v>
      </c>
      <c r="C47" s="260" t="s">
        <v>1</v>
      </c>
      <c r="D47" s="260"/>
      <c r="E47" s="260"/>
      <c r="F47" s="260"/>
      <c r="G47" s="260"/>
    </row>
    <row r="48" spans="1:10">
      <c r="B48" s="469"/>
      <c r="C48" s="261">
        <f>C8</f>
        <v>45565</v>
      </c>
      <c r="D48" s="261">
        <f>D8</f>
        <v>45473</v>
      </c>
      <c r="E48" s="261">
        <f>E8</f>
        <v>45382</v>
      </c>
      <c r="F48" s="261">
        <f>F8</f>
        <v>45291</v>
      </c>
      <c r="G48" s="261">
        <f>G8</f>
        <v>45199</v>
      </c>
    </row>
    <row r="49" spans="1:10">
      <c r="A49" s="207"/>
      <c r="B49" s="262" t="s">
        <v>111</v>
      </c>
      <c r="C49" s="303">
        <v>41534</v>
      </c>
      <c r="D49" s="271">
        <v>47175</v>
      </c>
      <c r="E49" s="271">
        <v>20682</v>
      </c>
      <c r="F49" s="271">
        <v>28764</v>
      </c>
      <c r="G49" s="271">
        <v>20932</v>
      </c>
    </row>
    <row r="50" spans="1:10">
      <c r="B50" s="263" t="s">
        <v>186</v>
      </c>
      <c r="C50" s="140"/>
      <c r="D50" s="46"/>
      <c r="E50" s="46"/>
      <c r="F50" s="46"/>
    </row>
    <row r="51" spans="1:10">
      <c r="B51" s="262" t="s">
        <v>169</v>
      </c>
      <c r="C51" s="140"/>
      <c r="D51" s="46"/>
      <c r="E51" s="46"/>
      <c r="F51" s="46"/>
    </row>
    <row r="52" spans="1:10">
      <c r="A52" s="207"/>
      <c r="B52" s="43" t="s">
        <v>207</v>
      </c>
      <c r="C52" s="140">
        <v>-277.09749099999999</v>
      </c>
      <c r="D52" s="46">
        <v>477.07177000000001</v>
      </c>
      <c r="E52" s="46">
        <v>-13825.266662000002</v>
      </c>
      <c r="F52" s="46">
        <v>-26665.020026999991</v>
      </c>
      <c r="G52" s="46">
        <v>-6313.7168380000003</v>
      </c>
    </row>
    <row r="53" spans="1:10">
      <c r="A53" s="207"/>
      <c r="B53" s="43" t="s">
        <v>205</v>
      </c>
      <c r="C53" s="140">
        <v>-819.90250900000001</v>
      </c>
      <c r="D53" s="46">
        <v>-585.07177000000001</v>
      </c>
      <c r="E53" s="46">
        <v>-1321.7333380000014</v>
      </c>
      <c r="F53" s="46">
        <v>-1486.9799729999991</v>
      </c>
      <c r="G53" s="46">
        <v>-2776.2831620000002</v>
      </c>
    </row>
    <row r="54" spans="1:10" hidden="1">
      <c r="A54" s="207"/>
      <c r="B54" s="43" t="s">
        <v>159</v>
      </c>
      <c r="C54" s="140">
        <v>0</v>
      </c>
      <c r="D54" s="46">
        <v>0</v>
      </c>
      <c r="E54" s="46">
        <v>0</v>
      </c>
      <c r="F54" s="46">
        <v>0</v>
      </c>
      <c r="G54" s="46">
        <v>0</v>
      </c>
    </row>
    <row r="55" spans="1:10" hidden="1">
      <c r="A55" s="207"/>
      <c r="B55" s="264" t="s">
        <v>208</v>
      </c>
      <c r="C55" s="140">
        <v>0</v>
      </c>
      <c r="D55" s="46">
        <v>0</v>
      </c>
      <c r="E55" s="46">
        <v>0</v>
      </c>
      <c r="F55" s="46">
        <v>0</v>
      </c>
      <c r="G55" s="46">
        <v>0</v>
      </c>
    </row>
    <row r="56" spans="1:10">
      <c r="A56" s="207"/>
      <c r="B56" s="264" t="s">
        <v>310</v>
      </c>
      <c r="C56" s="140">
        <v>277</v>
      </c>
      <c r="D56" s="46">
        <v>191</v>
      </c>
      <c r="E56" s="46">
        <v>421</v>
      </c>
      <c r="F56" s="46">
        <v>513</v>
      </c>
      <c r="G56" s="46">
        <v>770</v>
      </c>
    </row>
    <row r="57" spans="1:10">
      <c r="A57" s="207"/>
      <c r="B57" s="265"/>
      <c r="C57" s="266">
        <v>-820</v>
      </c>
      <c r="D57" s="267">
        <v>83</v>
      </c>
      <c r="E57" s="267">
        <v>-14726</v>
      </c>
      <c r="F57" s="267">
        <v>-27639</v>
      </c>
      <c r="G57" s="267">
        <v>-8320</v>
      </c>
    </row>
    <row r="58" spans="1:10" s="213" customFormat="1" ht="5.0999999999999996" customHeight="1">
      <c r="A58" s="207"/>
      <c r="B58" s="209"/>
      <c r="C58" s="222"/>
      <c r="D58" s="231"/>
      <c r="E58" s="231"/>
      <c r="F58" s="231"/>
      <c r="G58" s="231"/>
      <c r="H58" s="42"/>
      <c r="I58" s="226"/>
      <c r="J58" s="227"/>
    </row>
    <row r="59" spans="1:10">
      <c r="B59" s="262" t="s">
        <v>170</v>
      </c>
      <c r="C59" s="140"/>
      <c r="D59" s="46"/>
      <c r="E59" s="46"/>
      <c r="F59" s="46"/>
    </row>
    <row r="60" spans="1:10">
      <c r="A60" s="207"/>
      <c r="B60" s="43" t="s">
        <v>160</v>
      </c>
      <c r="C60" s="140">
        <v>-57.051493000000008</v>
      </c>
      <c r="D60" s="46">
        <v>-284.57506799999999</v>
      </c>
      <c r="E60" s="46">
        <v>-8.3012110000000092</v>
      </c>
      <c r="F60" s="46">
        <v>41.391379999999977</v>
      </c>
      <c r="G60" s="46">
        <v>-70.130895999999993</v>
      </c>
    </row>
    <row r="61" spans="1:10">
      <c r="A61" s="207"/>
      <c r="B61" s="302" t="s">
        <v>213</v>
      </c>
      <c r="C61" s="140">
        <v>31.838673999999997</v>
      </c>
      <c r="D61" s="46">
        <v>5.098624</v>
      </c>
      <c r="E61" s="46">
        <v>59.606397999999992</v>
      </c>
      <c r="F61" s="46">
        <v>16.987794999999998</v>
      </c>
      <c r="G61" s="46">
        <v>-29.66544</v>
      </c>
    </row>
    <row r="62" spans="1:10">
      <c r="A62" s="207"/>
      <c r="B62" s="262" t="s">
        <v>310</v>
      </c>
      <c r="C62" s="140">
        <v>9</v>
      </c>
      <c r="D62" s="46">
        <v>73</v>
      </c>
      <c r="E62" s="46">
        <v>-2</v>
      </c>
      <c r="F62" s="46">
        <v>-13</v>
      </c>
      <c r="G62" s="46">
        <v>13</v>
      </c>
    </row>
    <row r="63" spans="1:10">
      <c r="A63" s="207"/>
      <c r="B63" s="262" t="s">
        <v>307</v>
      </c>
      <c r="C63" s="140">
        <v>-118</v>
      </c>
      <c r="D63" s="46">
        <v>0</v>
      </c>
      <c r="E63" s="46">
        <v>0</v>
      </c>
      <c r="F63" s="46">
        <v>0</v>
      </c>
      <c r="G63" s="46">
        <v>0</v>
      </c>
    </row>
    <row r="64" spans="1:10">
      <c r="A64" s="207"/>
      <c r="B64" s="268"/>
      <c r="C64" s="269">
        <v>-134.01281900000001</v>
      </c>
      <c r="D64" s="270">
        <v>-207.47644399999999</v>
      </c>
      <c r="E64" s="270">
        <v>49.305187000000004</v>
      </c>
      <c r="F64" s="270">
        <v>44.779174999999981</v>
      </c>
      <c r="G64" s="270">
        <v>-86.796335999999997</v>
      </c>
    </row>
    <row r="65" spans="1:10" s="213" customFormat="1" ht="5.0999999999999996" customHeight="1">
      <c r="A65" s="207"/>
      <c r="B65" s="209"/>
      <c r="C65" s="222"/>
      <c r="D65" s="231"/>
      <c r="E65" s="231"/>
      <c r="F65" s="231"/>
      <c r="G65" s="231"/>
      <c r="H65" s="42"/>
      <c r="I65" s="226"/>
      <c r="J65" s="227"/>
    </row>
    <row r="66" spans="1:10">
      <c r="A66" s="207"/>
      <c r="B66" s="263" t="s">
        <v>214</v>
      </c>
      <c r="C66" s="141">
        <v>-954.01281900000004</v>
      </c>
      <c r="D66" s="271">
        <v>-124.47644399999999</v>
      </c>
      <c r="E66" s="271">
        <v>-14676.194813000002</v>
      </c>
      <c r="F66" s="271">
        <v>-27593.720825000004</v>
      </c>
      <c r="G66" s="271">
        <v>-8406.7963359999994</v>
      </c>
    </row>
    <row r="67" spans="1:10" s="213" customFormat="1" ht="5.0999999999999996" customHeight="1">
      <c r="A67" s="207"/>
      <c r="B67" s="209"/>
      <c r="C67" s="222"/>
      <c r="D67" s="231"/>
      <c r="E67" s="231"/>
      <c r="F67" s="231"/>
      <c r="G67" s="231"/>
      <c r="H67" s="42"/>
      <c r="I67" s="226"/>
      <c r="J67" s="227"/>
    </row>
    <row r="68" spans="1:10">
      <c r="A68" s="207"/>
      <c r="B68" s="279" t="s">
        <v>215</v>
      </c>
      <c r="C68" s="280">
        <v>40579.987180999997</v>
      </c>
      <c r="D68" s="281">
        <v>47050.523556</v>
      </c>
      <c r="E68" s="281">
        <v>6005.8051870000054</v>
      </c>
      <c r="F68" s="281">
        <v>1170.279174999996</v>
      </c>
      <c r="G68" s="281">
        <v>12525.203664000001</v>
      </c>
    </row>
    <row r="69" spans="1:10" s="213" customFormat="1" ht="5.0999999999999996" customHeight="1">
      <c r="A69" s="207"/>
      <c r="B69" s="209"/>
      <c r="C69" s="222"/>
      <c r="D69" s="231"/>
      <c r="E69" s="231"/>
      <c r="F69" s="231"/>
      <c r="G69" s="231"/>
      <c r="H69" s="42"/>
      <c r="I69" s="226"/>
      <c r="J69" s="227"/>
    </row>
    <row r="70" spans="1:10">
      <c r="B70" s="263" t="s">
        <v>171</v>
      </c>
      <c r="C70" s="141">
        <v>41534</v>
      </c>
      <c r="D70" s="271">
        <v>47175</v>
      </c>
      <c r="E70" s="271">
        <v>20682</v>
      </c>
      <c r="F70" s="271">
        <v>28764</v>
      </c>
      <c r="G70" s="271">
        <v>20932</v>
      </c>
    </row>
    <row r="71" spans="1:10">
      <c r="A71" s="207"/>
      <c r="B71" s="262" t="s">
        <v>172</v>
      </c>
      <c r="C71" s="140">
        <v>35932</v>
      </c>
      <c r="D71" s="46">
        <v>41599</v>
      </c>
      <c r="E71" s="46">
        <v>20716</v>
      </c>
      <c r="F71" s="46">
        <v>24422</v>
      </c>
      <c r="G71" s="46">
        <v>13407</v>
      </c>
    </row>
    <row r="72" spans="1:10">
      <c r="A72" s="207"/>
      <c r="B72" s="262" t="s">
        <v>173</v>
      </c>
      <c r="C72" s="278">
        <v>5602</v>
      </c>
      <c r="D72" s="46">
        <v>5576</v>
      </c>
      <c r="E72" s="46">
        <v>-34</v>
      </c>
      <c r="F72" s="46">
        <v>4342</v>
      </c>
      <c r="G72" s="46">
        <v>7525</v>
      </c>
    </row>
    <row r="73" spans="1:10" s="213" customFormat="1" ht="5.0999999999999996" customHeight="1">
      <c r="A73" s="207"/>
      <c r="B73" s="277"/>
      <c r="C73" s="225"/>
      <c r="D73" s="229"/>
      <c r="E73" s="229"/>
      <c r="F73" s="229"/>
      <c r="G73" s="229"/>
      <c r="H73" s="42"/>
      <c r="I73" s="226"/>
      <c r="J73" s="227"/>
    </row>
    <row r="74" spans="1:10" s="213" customFormat="1" ht="5.0999999999999996" customHeight="1">
      <c r="A74" s="207"/>
      <c r="B74" s="209"/>
      <c r="C74" s="222"/>
      <c r="D74" s="231"/>
      <c r="E74" s="231"/>
      <c r="F74" s="231"/>
      <c r="G74" s="231"/>
      <c r="H74" s="42"/>
      <c r="I74" s="226"/>
      <c r="J74" s="227"/>
    </row>
    <row r="75" spans="1:10">
      <c r="B75" s="263" t="s">
        <v>216</v>
      </c>
      <c r="C75" s="141">
        <v>-954.01281900000004</v>
      </c>
      <c r="D75" s="271">
        <v>-124.47644399999999</v>
      </c>
      <c r="E75" s="271">
        <v>-14676.194813000002</v>
      </c>
      <c r="F75" s="271">
        <v>-27593.720825000004</v>
      </c>
      <c r="G75" s="271">
        <v>-8406.7963359999994</v>
      </c>
    </row>
    <row r="76" spans="1:10">
      <c r="A76" s="207"/>
      <c r="B76" s="262" t="s">
        <v>172</v>
      </c>
      <c r="C76" s="140">
        <v>-843</v>
      </c>
      <c r="D76" s="46">
        <v>-379</v>
      </c>
      <c r="E76" s="46">
        <v>-8335</v>
      </c>
      <c r="F76" s="46">
        <v>-14618</v>
      </c>
      <c r="G76" s="46">
        <v>-6562</v>
      </c>
    </row>
    <row r="77" spans="1:10">
      <c r="A77" s="207"/>
      <c r="B77" s="262" t="s">
        <v>173</v>
      </c>
      <c r="C77" s="278">
        <v>-111</v>
      </c>
      <c r="D77" s="46">
        <v>255</v>
      </c>
      <c r="E77" s="46">
        <v>-6341</v>
      </c>
      <c r="F77" s="46">
        <v>-12976</v>
      </c>
      <c r="G77" s="46">
        <v>-1845</v>
      </c>
    </row>
    <row r="78" spans="1:10" s="213" customFormat="1" ht="5.0999999999999996" customHeight="1">
      <c r="A78" s="207"/>
      <c r="B78" s="277"/>
      <c r="C78" s="225"/>
      <c r="D78" s="229"/>
      <c r="E78" s="229"/>
      <c r="F78" s="229"/>
      <c r="G78" s="229"/>
      <c r="H78" s="42"/>
      <c r="I78" s="226"/>
      <c r="J78" s="227"/>
    </row>
    <row r="79" spans="1:10" s="213" customFormat="1" ht="5.0999999999999996" customHeight="1">
      <c r="A79" s="207"/>
      <c r="B79" s="282"/>
      <c r="C79" s="225"/>
      <c r="D79" s="46"/>
      <c r="E79" s="46"/>
      <c r="F79" s="46"/>
      <c r="G79" s="46"/>
      <c r="H79" s="42"/>
      <c r="I79" s="226"/>
      <c r="J79" s="283"/>
    </row>
    <row r="80" spans="1:10" s="213" customFormat="1">
      <c r="A80" s="207"/>
      <c r="B80" s="284" t="s">
        <v>217</v>
      </c>
      <c r="C80" s="141">
        <v>40579.987180999997</v>
      </c>
      <c r="D80" s="271">
        <v>47050.523556</v>
      </c>
      <c r="E80" s="271">
        <v>6005.8051870000054</v>
      </c>
      <c r="F80" s="271">
        <v>1170.279174999996</v>
      </c>
      <c r="G80" s="271">
        <v>12525.203664000001</v>
      </c>
      <c r="H80" s="42"/>
      <c r="I80" s="226"/>
      <c r="J80" s="283"/>
    </row>
    <row r="81" spans="1:10" s="213" customFormat="1">
      <c r="A81" s="207"/>
      <c r="B81" s="262" t="s">
        <v>172</v>
      </c>
      <c r="C81" s="140">
        <v>35089</v>
      </c>
      <c r="D81" s="46">
        <v>41220</v>
      </c>
      <c r="E81" s="46">
        <v>12381</v>
      </c>
      <c r="F81" s="46">
        <v>9804</v>
      </c>
      <c r="G81" s="46">
        <v>6845</v>
      </c>
      <c r="H81" s="42"/>
      <c r="I81" s="226"/>
      <c r="J81" s="283"/>
    </row>
    <row r="82" spans="1:10" s="213" customFormat="1">
      <c r="A82" s="207"/>
      <c r="B82" s="262" t="s">
        <v>173</v>
      </c>
      <c r="C82" s="278">
        <v>5491</v>
      </c>
      <c r="D82" s="46">
        <v>5831</v>
      </c>
      <c r="E82" s="46">
        <v>-6375</v>
      </c>
      <c r="F82" s="46">
        <v>-8634</v>
      </c>
      <c r="G82" s="46">
        <v>5680</v>
      </c>
      <c r="H82" s="42"/>
      <c r="I82" s="226"/>
      <c r="J82" s="283"/>
    </row>
    <row r="83" spans="1:10" ht="5.0999999999999996" customHeight="1">
      <c r="B83" s="272"/>
      <c r="C83" s="273"/>
      <c r="D83" s="274"/>
      <c r="E83" s="274"/>
      <c r="F83" s="274"/>
      <c r="G83" s="274"/>
    </row>
    <row r="84" spans="1:10" ht="5.0999999999999996" customHeight="1">
      <c r="B84" s="285"/>
      <c r="C84" s="273"/>
      <c r="D84" s="46"/>
      <c r="E84" s="46"/>
      <c r="F84" s="46"/>
    </row>
    <row r="85" spans="1:10" ht="22.5">
      <c r="B85" s="282" t="s">
        <v>276</v>
      </c>
      <c r="C85" s="286"/>
      <c r="D85" s="287"/>
      <c r="E85" s="287"/>
      <c r="F85" s="287"/>
      <c r="G85" s="287"/>
    </row>
    <row r="86" spans="1:10">
      <c r="B86" s="314" t="s">
        <v>174</v>
      </c>
      <c r="C86" s="316">
        <v>6.2084813809818646</v>
      </c>
      <c r="D86" s="317">
        <v>7.2067037530731595</v>
      </c>
      <c r="E86" s="317">
        <v>3.6118499827725854</v>
      </c>
      <c r="F86" s="317">
        <v>4.2723621632622564</v>
      </c>
      <c r="G86" s="317">
        <v>2.3553367013644362</v>
      </c>
    </row>
    <row r="87" spans="1:10">
      <c r="B87" s="315" t="s">
        <v>175</v>
      </c>
      <c r="C87" s="316">
        <v>6.0038162980091183</v>
      </c>
      <c r="D87" s="318">
        <v>6.978095869627678</v>
      </c>
      <c r="E87" s="318">
        <v>3.5093780071570841</v>
      </c>
      <c r="F87" s="318">
        <v>4.138657445872453</v>
      </c>
      <c r="G87" s="318">
        <v>2.305537176361776</v>
      </c>
    </row>
    <row r="88" spans="1:10" ht="8.25" customHeight="1">
      <c r="B88" s="468"/>
      <c r="C88" s="468"/>
      <c r="D88" s="468"/>
      <c r="E88" s="468"/>
      <c r="F88" s="468"/>
      <c r="G88" s="468"/>
    </row>
    <row r="121" spans="3:7">
      <c r="C121" s="379"/>
      <c r="D121" s="379"/>
      <c r="E121" s="379"/>
      <c r="F121" s="380"/>
      <c r="G121" s="381"/>
    </row>
    <row r="147" spans="3:7">
      <c r="C147" s="387"/>
      <c r="D147" s="387"/>
      <c r="E147" s="387"/>
      <c r="F147" s="388"/>
      <c r="G147" s="389"/>
    </row>
  </sheetData>
  <mergeCells count="9">
    <mergeCell ref="B88:G88"/>
    <mergeCell ref="B47:B48"/>
    <mergeCell ref="B7:B9"/>
    <mergeCell ref="C8:C9"/>
    <mergeCell ref="C7:G7"/>
    <mergeCell ref="E8:E9"/>
    <mergeCell ref="D8:D9"/>
    <mergeCell ref="F8:F9"/>
    <mergeCell ref="G8:G9"/>
  </mergeCells>
  <hyperlinks>
    <hyperlink ref="A1" location="Cover!E6" display="INDEX"/>
  </hyperlinks>
  <pageMargins left="0.23" right="0" top="1" bottom="1" header="0.5" footer="0.5"/>
  <pageSetup paperSize="9" scale="81" orientation="portrait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2"/>
  <sheetViews>
    <sheetView showGridLines="0" view="pageBreakPreview" zoomScaleNormal="100" zoomScaleSheetLayoutView="100" workbookViewId="0">
      <selection activeCell="C9" sqref="C9"/>
    </sheetView>
  </sheetViews>
  <sheetFormatPr defaultColWidth="9.140625" defaultRowHeight="11.25"/>
  <cols>
    <col min="1" max="1" width="9.140625" style="320"/>
    <col min="2" max="2" width="41.140625" style="342" customWidth="1"/>
    <col min="3" max="5" width="8.7109375" style="342" customWidth="1"/>
    <col min="6" max="7" width="8.7109375" style="319" customWidth="1"/>
    <col min="8" max="8" width="2" style="320" customWidth="1"/>
    <col min="9" max="16384" width="9.140625" style="320"/>
  </cols>
  <sheetData>
    <row r="1" spans="1:7">
      <c r="A1" s="204" t="s">
        <v>13</v>
      </c>
      <c r="B1" s="41" t="s">
        <v>32</v>
      </c>
      <c r="C1" s="41"/>
      <c r="D1" s="41"/>
      <c r="E1" s="41"/>
    </row>
    <row r="3" spans="1:7">
      <c r="A3" s="321">
        <v>2</v>
      </c>
      <c r="B3" s="41" t="s">
        <v>225</v>
      </c>
      <c r="C3" s="41"/>
      <c r="D3" s="41"/>
      <c r="E3" s="41"/>
    </row>
    <row r="4" spans="1:7">
      <c r="B4" s="41"/>
      <c r="C4" s="41"/>
      <c r="D4" s="41"/>
      <c r="E4" s="41"/>
    </row>
    <row r="5" spans="1:7" ht="10.5" customHeight="1">
      <c r="B5" s="322"/>
      <c r="C5" s="322"/>
      <c r="D5" s="322"/>
      <c r="E5" s="322"/>
    </row>
    <row r="6" spans="1:7" ht="12.75" customHeight="1">
      <c r="B6" s="322"/>
      <c r="C6" s="322"/>
      <c r="D6" s="322"/>
      <c r="E6" s="322"/>
      <c r="F6" s="323"/>
      <c r="G6" s="323"/>
    </row>
    <row r="7" spans="1:7" ht="12" customHeight="1">
      <c r="A7" s="324"/>
      <c r="B7" s="477" t="s">
        <v>0</v>
      </c>
      <c r="C7" s="325" t="s">
        <v>3</v>
      </c>
      <c r="D7" s="325" t="s">
        <v>3</v>
      </c>
      <c r="E7" s="325" t="s">
        <v>3</v>
      </c>
      <c r="F7" s="325" t="s">
        <v>3</v>
      </c>
      <c r="G7" s="325" t="s">
        <v>3</v>
      </c>
    </row>
    <row r="8" spans="1:7" ht="12" customHeight="1">
      <c r="A8" s="324"/>
      <c r="B8" s="478"/>
      <c r="C8" s="326">
        <f>'Trends file-1'!C8</f>
        <v>45565</v>
      </c>
      <c r="D8" s="326">
        <f>'Trends file-1'!D8</f>
        <v>45473</v>
      </c>
      <c r="E8" s="326">
        <f>'Trends file-1'!E8</f>
        <v>45382</v>
      </c>
      <c r="F8" s="326">
        <f>'Trends file-1'!F8</f>
        <v>45291</v>
      </c>
      <c r="G8" s="326">
        <f>'Trends file-1'!G8</f>
        <v>45199</v>
      </c>
    </row>
    <row r="9" spans="1:7">
      <c r="A9" s="324"/>
      <c r="B9" s="327" t="s">
        <v>33</v>
      </c>
      <c r="C9" s="328"/>
      <c r="D9" s="329"/>
      <c r="E9" s="330"/>
      <c r="F9" s="329"/>
      <c r="G9" s="330"/>
    </row>
    <row r="10" spans="1:7" ht="5.0999999999999996" customHeight="1">
      <c r="A10" s="324"/>
      <c r="B10" s="331"/>
      <c r="C10" s="328"/>
      <c r="D10" s="329"/>
      <c r="E10" s="330"/>
      <c r="F10" s="329"/>
      <c r="G10" s="330"/>
    </row>
    <row r="11" spans="1:7">
      <c r="A11" s="324"/>
      <c r="B11" s="331" t="s">
        <v>135</v>
      </c>
      <c r="C11" s="328"/>
      <c r="D11" s="329"/>
      <c r="E11" s="330"/>
      <c r="F11" s="329"/>
      <c r="G11" s="330"/>
    </row>
    <row r="12" spans="1:7">
      <c r="A12" s="324"/>
      <c r="B12" s="332" t="s">
        <v>231</v>
      </c>
      <c r="C12" s="240">
        <v>1877458</v>
      </c>
      <c r="D12" s="241">
        <v>1759878</v>
      </c>
      <c r="E12" s="242">
        <v>1714565</v>
      </c>
      <c r="F12" s="241">
        <v>1655598</v>
      </c>
      <c r="G12" s="242">
        <v>1636927</v>
      </c>
    </row>
    <row r="13" spans="1:7">
      <c r="A13" s="324"/>
      <c r="B13" s="332" t="s">
        <v>311</v>
      </c>
      <c r="C13" s="240">
        <v>1512062</v>
      </c>
      <c r="D13" s="241">
        <v>1470190</v>
      </c>
      <c r="E13" s="242">
        <v>1487507</v>
      </c>
      <c r="F13" s="241">
        <v>1521942</v>
      </c>
      <c r="G13" s="242">
        <v>1567327</v>
      </c>
    </row>
    <row r="14" spans="1:7" s="319" customFormat="1">
      <c r="A14" s="324"/>
      <c r="B14" s="332" t="s">
        <v>136</v>
      </c>
      <c r="C14" s="240">
        <v>338041</v>
      </c>
      <c r="D14" s="241">
        <v>327425</v>
      </c>
      <c r="E14" s="242">
        <v>312404</v>
      </c>
      <c r="F14" s="241">
        <v>299756</v>
      </c>
      <c r="G14" s="242">
        <v>292691</v>
      </c>
    </row>
    <row r="15" spans="1:7" s="319" customFormat="1">
      <c r="A15" s="324"/>
      <c r="B15" s="333" t="s">
        <v>137</v>
      </c>
      <c r="C15" s="240"/>
      <c r="D15" s="241"/>
      <c r="E15" s="242"/>
      <c r="F15" s="241"/>
      <c r="G15" s="242"/>
    </row>
    <row r="16" spans="1:7" s="319" customFormat="1">
      <c r="A16" s="324"/>
      <c r="B16" s="334" t="s">
        <v>138</v>
      </c>
      <c r="C16" s="240">
        <v>3631</v>
      </c>
      <c r="D16" s="241">
        <v>3606</v>
      </c>
      <c r="E16" s="242">
        <v>924</v>
      </c>
      <c r="F16" s="241">
        <v>844</v>
      </c>
      <c r="G16" s="242">
        <v>862</v>
      </c>
    </row>
    <row r="17" spans="1:7" s="319" customFormat="1">
      <c r="A17" s="324"/>
      <c r="B17" s="332" t="s">
        <v>140</v>
      </c>
      <c r="C17" s="240">
        <v>27346.817068</v>
      </c>
      <c r="D17" s="241">
        <v>30149.381765999999</v>
      </c>
      <c r="E17" s="242">
        <v>28427.37342081</v>
      </c>
      <c r="F17" s="241">
        <v>25251</v>
      </c>
      <c r="G17" s="242">
        <v>27250</v>
      </c>
    </row>
    <row r="18" spans="1:7" s="319" customFormat="1">
      <c r="A18" s="324"/>
      <c r="B18" s="332" t="s">
        <v>226</v>
      </c>
      <c r="C18" s="240">
        <v>193832</v>
      </c>
      <c r="D18" s="241">
        <v>202489</v>
      </c>
      <c r="E18" s="242">
        <v>206563</v>
      </c>
      <c r="F18" s="241">
        <v>204709</v>
      </c>
      <c r="G18" s="242">
        <v>211620</v>
      </c>
    </row>
    <row r="19" spans="1:7" s="319" customFormat="1">
      <c r="A19" s="324"/>
      <c r="B19" s="332" t="s">
        <v>141</v>
      </c>
      <c r="C19" s="240">
        <v>104619</v>
      </c>
      <c r="D19" s="241">
        <v>108312</v>
      </c>
      <c r="E19" s="242">
        <v>112159</v>
      </c>
      <c r="F19" s="241">
        <v>105945</v>
      </c>
      <c r="G19" s="242">
        <v>104356</v>
      </c>
    </row>
    <row r="20" spans="1:7" s="319" customFormat="1">
      <c r="A20" s="324"/>
      <c r="B20" s="329"/>
      <c r="C20" s="246">
        <v>4056989.8170679999</v>
      </c>
      <c r="D20" s="247">
        <v>3902049.3817659998</v>
      </c>
      <c r="E20" s="248">
        <v>3862549.3734208099</v>
      </c>
      <c r="F20" s="247">
        <v>3814045</v>
      </c>
      <c r="G20" s="248">
        <v>3841033</v>
      </c>
    </row>
    <row r="21" spans="1:7" ht="5.0999999999999996" customHeight="1">
      <c r="A21" s="324"/>
      <c r="B21" s="331"/>
      <c r="C21" s="240"/>
      <c r="D21" s="241"/>
      <c r="E21" s="242"/>
      <c r="F21" s="241"/>
      <c r="G21" s="242"/>
    </row>
    <row r="22" spans="1:7" s="319" customFormat="1">
      <c r="A22" s="324"/>
      <c r="B22" s="335" t="s">
        <v>142</v>
      </c>
      <c r="C22" s="240"/>
      <c r="D22" s="241"/>
      <c r="E22" s="242"/>
      <c r="F22" s="241"/>
      <c r="G22" s="242"/>
    </row>
    <row r="23" spans="1:7" s="319" customFormat="1">
      <c r="A23" s="324"/>
      <c r="B23" s="332"/>
      <c r="C23" s="240"/>
      <c r="D23" s="241"/>
      <c r="E23" s="242"/>
      <c r="F23" s="241"/>
      <c r="G23" s="242"/>
    </row>
    <row r="24" spans="1:7" s="319" customFormat="1">
      <c r="A24" s="324"/>
      <c r="B24" s="336" t="s">
        <v>137</v>
      </c>
      <c r="C24" s="240"/>
      <c r="D24" s="241"/>
      <c r="E24" s="242"/>
      <c r="F24" s="241"/>
      <c r="G24" s="242"/>
    </row>
    <row r="25" spans="1:7" s="319" customFormat="1">
      <c r="A25" s="324"/>
      <c r="B25" s="334" t="s">
        <v>138</v>
      </c>
      <c r="C25" s="240">
        <v>2711</v>
      </c>
      <c r="D25" s="241">
        <v>10075</v>
      </c>
      <c r="E25" s="242">
        <v>2695</v>
      </c>
      <c r="F25" s="241">
        <v>61020</v>
      </c>
      <c r="G25" s="242">
        <v>21627</v>
      </c>
    </row>
    <row r="26" spans="1:7" s="331" customFormat="1">
      <c r="A26" s="324"/>
      <c r="B26" s="334" t="s">
        <v>139</v>
      </c>
      <c r="C26" s="240">
        <v>56452</v>
      </c>
      <c r="D26" s="241">
        <v>50768</v>
      </c>
      <c r="E26" s="242">
        <v>47277</v>
      </c>
      <c r="F26" s="241">
        <v>55099</v>
      </c>
      <c r="G26" s="242">
        <v>55927</v>
      </c>
    </row>
    <row r="27" spans="1:7" s="331" customFormat="1">
      <c r="A27" s="324"/>
      <c r="B27" s="366" t="s">
        <v>232</v>
      </c>
      <c r="C27" s="240">
        <v>47379.924448999998</v>
      </c>
      <c r="D27" s="241">
        <v>50178.834899000001</v>
      </c>
      <c r="E27" s="242">
        <v>69155.362636710008</v>
      </c>
      <c r="F27" s="241">
        <v>55169</v>
      </c>
      <c r="G27" s="242">
        <v>43656</v>
      </c>
    </row>
    <row r="28" spans="1:7" s="319" customFormat="1">
      <c r="A28" s="324"/>
      <c r="B28" s="337" t="s">
        <v>235</v>
      </c>
      <c r="C28" s="240">
        <v>75010</v>
      </c>
      <c r="D28" s="338">
        <v>72406</v>
      </c>
      <c r="E28" s="339">
        <v>94244</v>
      </c>
      <c r="F28" s="338">
        <v>114012</v>
      </c>
      <c r="G28" s="339">
        <v>99098</v>
      </c>
    </row>
    <row r="29" spans="1:7">
      <c r="A29" s="324"/>
      <c r="B29" s="334" t="s">
        <v>143</v>
      </c>
      <c r="C29" s="240">
        <v>247159</v>
      </c>
      <c r="D29" s="241">
        <v>243727</v>
      </c>
      <c r="E29" s="242">
        <v>250712</v>
      </c>
      <c r="F29" s="241">
        <v>239380</v>
      </c>
      <c r="G29" s="242">
        <v>233981</v>
      </c>
    </row>
    <row r="30" spans="1:7" hidden="1">
      <c r="A30" s="324"/>
      <c r="B30" s="332" t="s">
        <v>145</v>
      </c>
      <c r="C30" s="240">
        <v>0</v>
      </c>
      <c r="D30" s="241">
        <v>0</v>
      </c>
      <c r="E30" s="242">
        <v>0</v>
      </c>
      <c r="F30" s="241">
        <v>0</v>
      </c>
      <c r="G30" s="242">
        <v>0</v>
      </c>
    </row>
    <row r="31" spans="1:7">
      <c r="A31" s="324"/>
      <c r="B31" s="332" t="s">
        <v>144</v>
      </c>
      <c r="C31" s="240">
        <v>124119</v>
      </c>
      <c r="D31" s="241">
        <v>121703</v>
      </c>
      <c r="E31" s="242">
        <v>118678</v>
      </c>
      <c r="F31" s="241">
        <v>118202</v>
      </c>
      <c r="G31" s="242">
        <v>125639</v>
      </c>
    </row>
    <row r="32" spans="1:7">
      <c r="A32" s="324"/>
      <c r="B32" s="335"/>
      <c r="C32" s="246">
        <v>552830.92444900004</v>
      </c>
      <c r="D32" s="247">
        <v>548857.83489900001</v>
      </c>
      <c r="E32" s="248">
        <v>582761.36263671005</v>
      </c>
      <c r="F32" s="247">
        <v>642882</v>
      </c>
      <c r="G32" s="248">
        <v>579928</v>
      </c>
    </row>
    <row r="33" spans="1:7" ht="5.0999999999999996" customHeight="1">
      <c r="A33" s="324"/>
      <c r="B33" s="331"/>
      <c r="C33" s="240"/>
      <c r="D33" s="241"/>
      <c r="E33" s="242"/>
      <c r="F33" s="241"/>
      <c r="G33" s="242"/>
    </row>
    <row r="34" spans="1:7">
      <c r="A34" s="324"/>
      <c r="B34" s="335"/>
      <c r="C34" s="240"/>
      <c r="D34" s="241"/>
      <c r="E34" s="242"/>
      <c r="F34" s="241"/>
      <c r="G34" s="242"/>
    </row>
    <row r="35" spans="1:7" ht="12" thickBot="1">
      <c r="A35" s="324"/>
      <c r="B35" s="331" t="s">
        <v>187</v>
      </c>
      <c r="C35" s="250">
        <v>4609820.7415169999</v>
      </c>
      <c r="D35" s="251">
        <v>4450907.2166649997</v>
      </c>
      <c r="E35" s="252">
        <v>4445309.7360575199</v>
      </c>
      <c r="F35" s="251">
        <v>4456927</v>
      </c>
      <c r="G35" s="252">
        <v>4420961</v>
      </c>
    </row>
    <row r="36" spans="1:7" ht="5.0999999999999996" customHeight="1" thickTop="1">
      <c r="A36" s="324"/>
      <c r="B36" s="331"/>
      <c r="C36" s="240"/>
      <c r="D36" s="241"/>
      <c r="E36" s="242"/>
      <c r="F36" s="241"/>
      <c r="G36" s="242"/>
    </row>
    <row r="37" spans="1:7">
      <c r="A37" s="324"/>
      <c r="B37" s="319"/>
      <c r="C37" s="240"/>
      <c r="D37" s="241"/>
      <c r="E37" s="242"/>
      <c r="F37" s="241"/>
      <c r="G37" s="242"/>
    </row>
    <row r="38" spans="1:7">
      <c r="A38" s="324"/>
      <c r="B38" s="331" t="s">
        <v>34</v>
      </c>
      <c r="C38" s="240"/>
      <c r="D38" s="241"/>
      <c r="E38" s="242"/>
      <c r="F38" s="241"/>
      <c r="G38" s="242"/>
    </row>
    <row r="39" spans="1:7">
      <c r="A39" s="324"/>
      <c r="B39" s="331" t="s">
        <v>35</v>
      </c>
      <c r="C39" s="240"/>
      <c r="D39" s="241"/>
      <c r="E39" s="242"/>
      <c r="F39" s="241"/>
      <c r="G39" s="242"/>
    </row>
    <row r="40" spans="1:7">
      <c r="A40" s="324"/>
      <c r="B40" s="332" t="s">
        <v>188</v>
      </c>
      <c r="C40" s="240">
        <v>870974</v>
      </c>
      <c r="D40" s="241">
        <v>883067</v>
      </c>
      <c r="E40" s="242">
        <v>820188</v>
      </c>
      <c r="F40" s="241">
        <v>790854</v>
      </c>
      <c r="G40" s="242">
        <v>774843</v>
      </c>
    </row>
    <row r="41" spans="1:7">
      <c r="A41" s="324"/>
      <c r="B41" s="332" t="s">
        <v>206</v>
      </c>
      <c r="C41" s="240">
        <v>232056</v>
      </c>
      <c r="D41" s="241">
        <v>237268</v>
      </c>
      <c r="E41" s="242">
        <v>235451</v>
      </c>
      <c r="F41" s="241">
        <v>244615</v>
      </c>
      <c r="G41" s="242">
        <v>259249</v>
      </c>
    </row>
    <row r="42" spans="1:7">
      <c r="A42" s="324"/>
      <c r="B42" s="341"/>
      <c r="C42" s="246">
        <v>1103030</v>
      </c>
      <c r="D42" s="247">
        <v>1120335</v>
      </c>
      <c r="E42" s="248">
        <v>1055639</v>
      </c>
      <c r="F42" s="247">
        <v>1035469</v>
      </c>
      <c r="G42" s="248">
        <v>1034092</v>
      </c>
    </row>
    <row r="43" spans="1:7" ht="5.0999999999999996" customHeight="1">
      <c r="A43" s="324"/>
      <c r="B43" s="331"/>
      <c r="C43" s="240"/>
      <c r="D43" s="241"/>
      <c r="E43" s="242"/>
      <c r="F43" s="241"/>
      <c r="G43" s="242"/>
    </row>
    <row r="44" spans="1:7">
      <c r="A44" s="324"/>
      <c r="B44" s="331" t="s">
        <v>146</v>
      </c>
      <c r="C44" s="240"/>
      <c r="D44" s="241"/>
      <c r="E44" s="242"/>
      <c r="F44" s="241"/>
      <c r="G44" s="242"/>
    </row>
    <row r="45" spans="1:7">
      <c r="A45" s="324"/>
      <c r="B45" s="333" t="s">
        <v>147</v>
      </c>
      <c r="C45" s="240"/>
      <c r="D45" s="241"/>
      <c r="E45" s="242"/>
      <c r="F45" s="241"/>
      <c r="G45" s="242"/>
    </row>
    <row r="46" spans="1:7">
      <c r="A46" s="324"/>
      <c r="B46" s="334" t="s">
        <v>189</v>
      </c>
      <c r="C46" s="240">
        <v>1861180</v>
      </c>
      <c r="D46" s="241">
        <v>1727228</v>
      </c>
      <c r="E46" s="242">
        <v>1848897</v>
      </c>
      <c r="F46" s="241">
        <v>1922770</v>
      </c>
      <c r="G46" s="242">
        <v>1912717</v>
      </c>
    </row>
    <row r="47" spans="1:7">
      <c r="A47" s="324"/>
      <c r="B47" s="334" t="s">
        <v>143</v>
      </c>
      <c r="C47" s="240">
        <v>33844.126775999997</v>
      </c>
      <c r="D47" s="241">
        <v>96443.817481999999</v>
      </c>
      <c r="E47" s="242">
        <v>87926</v>
      </c>
      <c r="F47" s="241">
        <v>105494</v>
      </c>
      <c r="G47" s="242">
        <v>100828</v>
      </c>
    </row>
    <row r="48" spans="1:7" hidden="1">
      <c r="A48" s="324"/>
      <c r="B48" s="332"/>
      <c r="C48" s="240"/>
      <c r="D48" s="241"/>
      <c r="E48" s="242"/>
      <c r="F48" s="241"/>
      <c r="G48" s="242"/>
    </row>
    <row r="49" spans="1:7" hidden="1">
      <c r="A49" s="324"/>
      <c r="B49" s="332" t="s">
        <v>263</v>
      </c>
      <c r="C49" s="240">
        <v>0</v>
      </c>
      <c r="D49" s="241">
        <v>0</v>
      </c>
      <c r="E49" s="242">
        <v>0</v>
      </c>
      <c r="F49" s="241">
        <v>0</v>
      </c>
      <c r="G49" s="242">
        <v>0</v>
      </c>
    </row>
    <row r="50" spans="1:7">
      <c r="A50" s="324"/>
      <c r="B50" s="332" t="s">
        <v>148</v>
      </c>
      <c r="C50" s="240">
        <v>30816</v>
      </c>
      <c r="D50" s="241">
        <v>27625</v>
      </c>
      <c r="E50" s="242">
        <v>25118</v>
      </c>
      <c r="F50" s="241">
        <v>22335</v>
      </c>
      <c r="G50" s="242">
        <v>20625</v>
      </c>
    </row>
    <row r="51" spans="1:7">
      <c r="A51" s="324"/>
      <c r="B51" s="332" t="s">
        <v>149</v>
      </c>
      <c r="C51" s="240">
        <v>39332</v>
      </c>
      <c r="D51" s="241">
        <v>40024</v>
      </c>
      <c r="E51" s="242">
        <v>41052</v>
      </c>
      <c r="F51" s="241">
        <v>37649</v>
      </c>
      <c r="G51" s="242">
        <v>36791</v>
      </c>
    </row>
    <row r="52" spans="1:7">
      <c r="A52" s="324"/>
      <c r="B52" s="335"/>
      <c r="C52" s="246">
        <v>1965172.126776</v>
      </c>
      <c r="D52" s="247">
        <v>1891320.817482</v>
      </c>
      <c r="E52" s="248">
        <v>2002993</v>
      </c>
      <c r="F52" s="247">
        <v>2088248</v>
      </c>
      <c r="G52" s="248">
        <v>2070961</v>
      </c>
    </row>
    <row r="53" spans="1:7" ht="5.0999999999999996" customHeight="1">
      <c r="A53" s="324"/>
      <c r="B53" s="331"/>
      <c r="C53" s="240"/>
      <c r="D53" s="241"/>
      <c r="E53" s="242"/>
      <c r="F53" s="241"/>
      <c r="G53" s="242"/>
    </row>
    <row r="54" spans="1:7" s="340" customFormat="1">
      <c r="A54" s="324"/>
      <c r="B54" s="335" t="s">
        <v>150</v>
      </c>
      <c r="C54" s="240"/>
      <c r="D54" s="241"/>
      <c r="E54" s="242"/>
      <c r="F54" s="241"/>
      <c r="G54" s="242"/>
    </row>
    <row r="55" spans="1:7" s="340" customFormat="1">
      <c r="A55" s="324"/>
      <c r="B55" s="336" t="s">
        <v>147</v>
      </c>
      <c r="C55" s="240"/>
      <c r="D55" s="243"/>
      <c r="E55" s="244"/>
      <c r="F55" s="243"/>
      <c r="G55" s="244"/>
    </row>
    <row r="56" spans="1:7">
      <c r="A56" s="324"/>
      <c r="B56" s="366" t="s">
        <v>233</v>
      </c>
      <c r="C56" s="240">
        <v>394228</v>
      </c>
      <c r="D56" s="241">
        <v>361515</v>
      </c>
      <c r="E56" s="242">
        <v>307026</v>
      </c>
      <c r="F56" s="241">
        <v>262083</v>
      </c>
      <c r="G56" s="242">
        <v>260873</v>
      </c>
    </row>
    <row r="57" spans="1:7">
      <c r="A57" s="324"/>
      <c r="B57" s="334" t="s">
        <v>190</v>
      </c>
      <c r="C57" s="240">
        <v>395892</v>
      </c>
      <c r="D57" s="241">
        <v>382085</v>
      </c>
      <c r="E57" s="242">
        <v>351325</v>
      </c>
      <c r="F57" s="241">
        <v>367843</v>
      </c>
      <c r="G57" s="242">
        <v>360453</v>
      </c>
    </row>
    <row r="58" spans="1:7">
      <c r="A58" s="324"/>
      <c r="B58" s="334" t="s">
        <v>143</v>
      </c>
      <c r="C58" s="240">
        <v>272176.67265615839</v>
      </c>
      <c r="D58" s="241">
        <v>243820.22931404959</v>
      </c>
      <c r="E58" s="242">
        <v>265662.77915861155</v>
      </c>
      <c r="F58" s="241">
        <v>249373.74847799999</v>
      </c>
      <c r="G58" s="242">
        <v>250639.94937300001</v>
      </c>
    </row>
    <row r="59" spans="1:7" hidden="1">
      <c r="A59" s="324"/>
      <c r="B59" s="332" t="s">
        <v>263</v>
      </c>
      <c r="C59" s="240">
        <v>0</v>
      </c>
      <c r="D59" s="233">
        <v>0</v>
      </c>
      <c r="E59" s="242">
        <v>0</v>
      </c>
      <c r="F59" s="233">
        <v>0</v>
      </c>
      <c r="G59" s="242">
        <v>0</v>
      </c>
    </row>
    <row r="60" spans="1:7">
      <c r="A60" s="324"/>
      <c r="B60" s="332" t="s">
        <v>194</v>
      </c>
      <c r="C60" s="240">
        <v>16773</v>
      </c>
      <c r="D60" s="233">
        <v>16640</v>
      </c>
      <c r="E60" s="242">
        <v>33031</v>
      </c>
      <c r="F60" s="233">
        <v>32165</v>
      </c>
      <c r="G60" s="242">
        <v>32810</v>
      </c>
    </row>
    <row r="61" spans="1:7">
      <c r="A61" s="324"/>
      <c r="B61" s="332" t="s">
        <v>151</v>
      </c>
      <c r="C61" s="240">
        <v>462548.70593484159</v>
      </c>
      <c r="D61" s="233">
        <v>435191.38802795042</v>
      </c>
      <c r="E61" s="242">
        <v>429633.21938638849</v>
      </c>
      <c r="F61" s="233">
        <v>421745.34529779101</v>
      </c>
      <c r="G61" s="242">
        <v>411131.70983962098</v>
      </c>
    </row>
    <row r="62" spans="1:7">
      <c r="A62" s="324"/>
      <c r="B62" s="335"/>
      <c r="C62" s="246">
        <v>1541618.5785910001</v>
      </c>
      <c r="D62" s="249">
        <v>1439250.6173419999</v>
      </c>
      <c r="E62" s="248">
        <v>1386677.9985450001</v>
      </c>
      <c r="F62" s="249">
        <v>1333210.0937757911</v>
      </c>
      <c r="G62" s="248">
        <v>1315907.6592126209</v>
      </c>
    </row>
    <row r="63" spans="1:7" ht="11.25" customHeight="1">
      <c r="A63" s="324"/>
      <c r="B63" s="335"/>
      <c r="C63" s="240"/>
      <c r="D63" s="233"/>
      <c r="E63" s="244"/>
      <c r="F63" s="233"/>
      <c r="G63" s="244"/>
    </row>
    <row r="64" spans="1:7" ht="5.0999999999999996" customHeight="1">
      <c r="A64" s="324"/>
      <c r="B64" s="331"/>
      <c r="C64" s="240"/>
      <c r="D64" s="241"/>
      <c r="E64" s="242"/>
      <c r="F64" s="241"/>
      <c r="G64" s="242"/>
    </row>
    <row r="65" spans="1:7">
      <c r="A65" s="324"/>
      <c r="B65" s="335" t="s">
        <v>152</v>
      </c>
      <c r="C65" s="245">
        <v>3506791.2053670003</v>
      </c>
      <c r="D65" s="235">
        <v>3330572.4348240001</v>
      </c>
      <c r="E65" s="244">
        <v>3389670.9985450003</v>
      </c>
      <c r="F65" s="235">
        <v>3421458.0937757911</v>
      </c>
      <c r="G65" s="244">
        <v>3386868.6592126209</v>
      </c>
    </row>
    <row r="66" spans="1:7" ht="12" thickBot="1">
      <c r="A66" s="324"/>
      <c r="B66" s="335" t="s">
        <v>36</v>
      </c>
      <c r="C66" s="250">
        <v>4609821.2053669998</v>
      </c>
      <c r="D66" s="253">
        <v>4450907.4348240001</v>
      </c>
      <c r="E66" s="250">
        <v>4445309.9985450003</v>
      </c>
      <c r="F66" s="253">
        <v>4456927.0937757911</v>
      </c>
      <c r="G66" s="250">
        <v>4420960.6592126209</v>
      </c>
    </row>
    <row r="67" spans="1:7" ht="5.0999999999999996" customHeight="1" thickTop="1">
      <c r="A67" s="324"/>
      <c r="B67" s="413"/>
      <c r="C67" s="414"/>
      <c r="D67" s="239"/>
      <c r="E67" s="225"/>
      <c r="F67" s="239"/>
      <c r="G67" s="225"/>
    </row>
    <row r="68" spans="1:7" ht="26.25" customHeight="1">
      <c r="B68" s="479"/>
      <c r="C68" s="480"/>
      <c r="D68" s="480"/>
      <c r="E68" s="480"/>
      <c r="F68" s="480"/>
      <c r="G68" s="480"/>
    </row>
    <row r="72" spans="1:7">
      <c r="C72" s="233">
        <f>C66-C35</f>
        <v>0.46384999994188547</v>
      </c>
      <c r="D72" s="233">
        <f>D66-D35</f>
        <v>0.21815900038927794</v>
      </c>
      <c r="E72" s="233">
        <f>E66-E35</f>
        <v>0.26248748041689396</v>
      </c>
      <c r="F72" s="233">
        <f>F66-F35</f>
        <v>9.3775791116058826E-2</v>
      </c>
      <c r="G72" s="233">
        <f>G66-G35</f>
        <v>-0.34078737907111645</v>
      </c>
    </row>
    <row r="106" spans="3:7">
      <c r="C106" s="377"/>
      <c r="D106" s="377"/>
      <c r="E106" s="377"/>
      <c r="F106" s="378"/>
      <c r="G106" s="378"/>
    </row>
    <row r="132" spans="3:7">
      <c r="C132" s="385"/>
      <c r="D132" s="385"/>
      <c r="E132" s="385"/>
      <c r="F132" s="386"/>
      <c r="G132" s="386"/>
    </row>
  </sheetData>
  <mergeCells count="2">
    <mergeCell ref="B7:B8"/>
    <mergeCell ref="B68:G68"/>
  </mergeCells>
  <hyperlinks>
    <hyperlink ref="A1" location="Cover!E6" display="INDEX"/>
  </hyperlinks>
  <pageMargins left="0.23" right="0" top="1" bottom="1" header="0.5" footer="0.5"/>
  <pageSetup paperSize="9" orientation="portrait" r:id="rId1"/>
  <headerFooter alignWithMargins="0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7"/>
  <sheetViews>
    <sheetView showGridLines="0" view="pageBreakPreview" zoomScaleNormal="100" zoomScaleSheetLayoutView="100" workbookViewId="0">
      <selection activeCell="C5" sqref="C5"/>
    </sheetView>
  </sheetViews>
  <sheetFormatPr defaultColWidth="9.140625" defaultRowHeight="11.25" outlineLevelRow="1"/>
  <cols>
    <col min="1" max="1" width="5.42578125" style="320" customWidth="1"/>
    <col min="2" max="2" width="58.42578125" style="320" bestFit="1" customWidth="1"/>
    <col min="3" max="5" width="8.7109375" style="320" customWidth="1"/>
    <col min="6" max="7" width="8.7109375" style="343" customWidth="1"/>
    <col min="8" max="8" width="2" style="320" customWidth="1"/>
    <col min="9" max="16384" width="9.140625" style="320"/>
  </cols>
  <sheetData>
    <row r="1" spans="1:7">
      <c r="A1" s="204" t="s">
        <v>13</v>
      </c>
      <c r="B1" s="41" t="s">
        <v>32</v>
      </c>
      <c r="C1" s="41"/>
      <c r="D1" s="41"/>
      <c r="E1" s="41"/>
    </row>
    <row r="2" spans="1:7">
      <c r="F2" s="344"/>
      <c r="G2" s="320"/>
    </row>
    <row r="3" spans="1:7">
      <c r="A3" s="321">
        <v>3</v>
      </c>
      <c r="B3" s="344" t="s">
        <v>191</v>
      </c>
      <c r="C3" s="344"/>
      <c r="D3" s="344"/>
      <c r="E3" s="344"/>
      <c r="F3" s="323"/>
      <c r="G3" s="320"/>
    </row>
    <row r="4" spans="1:7">
      <c r="A4" s="345"/>
      <c r="B4" s="344"/>
      <c r="C4" s="344"/>
      <c r="D4" s="344"/>
      <c r="E4" s="344"/>
      <c r="F4" s="323"/>
      <c r="G4" s="320"/>
    </row>
    <row r="5" spans="1:7">
      <c r="A5" s="345"/>
      <c r="B5" s="344"/>
      <c r="C5" s="344"/>
      <c r="D5" s="344"/>
      <c r="E5" s="344"/>
      <c r="F5" s="323"/>
      <c r="G5" s="320"/>
    </row>
    <row r="6" spans="1:7" ht="12.75" customHeight="1">
      <c r="A6" s="345"/>
      <c r="B6" s="344"/>
      <c r="C6" s="344"/>
      <c r="D6" s="344"/>
      <c r="E6" s="344"/>
      <c r="F6" s="323"/>
      <c r="G6" s="323"/>
    </row>
    <row r="7" spans="1:7" ht="12.75" customHeight="1">
      <c r="B7" s="481" t="s">
        <v>0</v>
      </c>
      <c r="C7" s="483" t="s">
        <v>1</v>
      </c>
      <c r="D7" s="484"/>
      <c r="E7" s="484"/>
      <c r="F7" s="484"/>
      <c r="G7" s="484"/>
    </row>
    <row r="8" spans="1:7" ht="12.75" customHeight="1">
      <c r="B8" s="482"/>
      <c r="C8" s="346">
        <f>'Trends file-1'!C8</f>
        <v>45565</v>
      </c>
      <c r="D8" s="346">
        <f>'Trends file-1'!D8</f>
        <v>45473</v>
      </c>
      <c r="E8" s="346">
        <f>'Trends file-1'!E8</f>
        <v>45382</v>
      </c>
      <c r="F8" s="346">
        <f>'Trends file-1'!F8</f>
        <v>45291</v>
      </c>
      <c r="G8" s="346">
        <f>'Trends file-1'!G8</f>
        <v>45199</v>
      </c>
    </row>
    <row r="9" spans="1:7">
      <c r="B9" s="56" t="s">
        <v>42</v>
      </c>
      <c r="C9" s="347"/>
      <c r="D9" s="348"/>
      <c r="E9" s="347"/>
      <c r="F9" s="348"/>
      <c r="G9" s="347"/>
    </row>
    <row r="10" spans="1:7">
      <c r="B10" s="57"/>
      <c r="C10" s="349"/>
      <c r="D10" s="350"/>
      <c r="E10" s="349"/>
      <c r="F10" s="350"/>
      <c r="G10" s="349"/>
    </row>
    <row r="11" spans="1:7" s="340" customFormat="1">
      <c r="A11" s="324"/>
      <c r="B11" s="57" t="s">
        <v>59</v>
      </c>
      <c r="C11" s="351">
        <v>58974</v>
      </c>
      <c r="D11" s="352">
        <v>60253</v>
      </c>
      <c r="E11" s="351">
        <v>27780</v>
      </c>
      <c r="F11" s="352">
        <v>41084</v>
      </c>
      <c r="G11" s="351">
        <v>39397</v>
      </c>
    </row>
    <row r="12" spans="1:7" ht="5.0999999999999996" customHeight="1">
      <c r="A12" s="324"/>
      <c r="B12" s="58"/>
      <c r="C12" s="353"/>
      <c r="D12" s="354"/>
      <c r="E12" s="353"/>
      <c r="F12" s="354"/>
      <c r="G12" s="353"/>
    </row>
    <row r="13" spans="1:7">
      <c r="A13" s="324"/>
      <c r="B13" s="59" t="s">
        <v>43</v>
      </c>
      <c r="C13" s="353"/>
      <c r="D13" s="354"/>
      <c r="E13" s="353"/>
      <c r="F13" s="354"/>
      <c r="G13" s="353"/>
    </row>
    <row r="14" spans="1:7">
      <c r="A14" s="324"/>
      <c r="B14" s="60" t="s">
        <v>114</v>
      </c>
      <c r="C14" s="355">
        <v>109999.94459459568</v>
      </c>
      <c r="D14" s="356">
        <v>105401.33065482722</v>
      </c>
      <c r="E14" s="355">
        <v>100751.25742798708</v>
      </c>
      <c r="F14" s="356">
        <v>100743.60926324343</v>
      </c>
      <c r="G14" s="355">
        <v>97343.186546581521</v>
      </c>
    </row>
    <row r="15" spans="1:7">
      <c r="A15" s="324"/>
      <c r="B15" s="60" t="s">
        <v>192</v>
      </c>
      <c r="C15" s="355">
        <v>53964.264498347286</v>
      </c>
      <c r="D15" s="356">
        <v>50531.761435309891</v>
      </c>
      <c r="E15" s="355">
        <v>49538.700857333708</v>
      </c>
      <c r="F15" s="356">
        <v>63241.519759411967</v>
      </c>
      <c r="G15" s="355">
        <v>52985.245159241691</v>
      </c>
    </row>
    <row r="16" spans="1:7">
      <c r="A16" s="324"/>
      <c r="B16" s="60" t="s">
        <v>270</v>
      </c>
      <c r="C16" s="355">
        <v>-364.04278099999999</v>
      </c>
      <c r="D16" s="356">
        <v>-415.45524</v>
      </c>
      <c r="E16" s="355">
        <v>-464.17881499999976</v>
      </c>
      <c r="F16" s="356">
        <v>-554.79711712099993</v>
      </c>
      <c r="G16" s="355">
        <v>-600.50352265000015</v>
      </c>
    </row>
    <row r="17" spans="1:7">
      <c r="A17" s="324"/>
      <c r="B17" s="60" t="s">
        <v>268</v>
      </c>
      <c r="C17" s="355">
        <v>-683.99271199999998</v>
      </c>
      <c r="D17" s="356">
        <v>-1346.3630330000001</v>
      </c>
      <c r="E17" s="355">
        <v>-1369.6858610769914</v>
      </c>
      <c r="F17" s="356">
        <v>-2805.2816772240103</v>
      </c>
      <c r="G17" s="355">
        <v>-1202.1817933110001</v>
      </c>
    </row>
    <row r="18" spans="1:7">
      <c r="A18" s="324"/>
      <c r="B18" s="60" t="s">
        <v>271</v>
      </c>
      <c r="C18" s="355">
        <v>103.08901400000002</v>
      </c>
      <c r="D18" s="356">
        <v>1023.382598</v>
      </c>
      <c r="E18" s="355">
        <v>1608.9296592309997</v>
      </c>
      <c r="F18" s="356">
        <v>3323.2886407359988</v>
      </c>
      <c r="G18" s="355">
        <v>-1354.6585847949982</v>
      </c>
    </row>
    <row r="19" spans="1:7" hidden="1">
      <c r="A19" s="324"/>
      <c r="B19" s="60" t="s">
        <v>269</v>
      </c>
      <c r="C19" s="355">
        <v>0</v>
      </c>
      <c r="D19" s="356">
        <v>0</v>
      </c>
      <c r="E19" s="355">
        <v>0</v>
      </c>
      <c r="F19" s="356">
        <v>0</v>
      </c>
      <c r="G19" s="355">
        <v>0</v>
      </c>
    </row>
    <row r="20" spans="1:7" ht="11.25" hidden="1" customHeight="1">
      <c r="A20" s="324"/>
      <c r="B20" s="61" t="s">
        <v>273</v>
      </c>
      <c r="C20" s="355">
        <v>0</v>
      </c>
      <c r="D20" s="356">
        <v>0</v>
      </c>
      <c r="E20" s="355">
        <v>0</v>
      </c>
      <c r="F20" s="356">
        <v>0</v>
      </c>
      <c r="G20" s="355">
        <v>0</v>
      </c>
    </row>
    <row r="21" spans="1:7">
      <c r="A21" s="324"/>
      <c r="B21" s="61" t="s">
        <v>44</v>
      </c>
      <c r="C21" s="355">
        <v>-188.20429030045943</v>
      </c>
      <c r="D21" s="356">
        <v>-12631.578333115776</v>
      </c>
      <c r="E21" s="355">
        <v>16708.70042234498</v>
      </c>
      <c r="F21" s="356">
        <v>-4143.4706372463534</v>
      </c>
      <c r="G21" s="355">
        <v>10652.506586126874</v>
      </c>
    </row>
    <row r="22" spans="1:7" ht="5.0999999999999996" customHeight="1">
      <c r="A22" s="324"/>
      <c r="B22" s="58"/>
      <c r="C22" s="353"/>
      <c r="D22" s="354"/>
      <c r="E22" s="353"/>
      <c r="F22" s="354"/>
      <c r="G22" s="353"/>
    </row>
    <row r="23" spans="1:7" s="340" customFormat="1">
      <c r="A23" s="324"/>
      <c r="B23" s="78" t="s">
        <v>176</v>
      </c>
      <c r="C23" s="359">
        <v>221805</v>
      </c>
      <c r="D23" s="360">
        <v>202816.4</v>
      </c>
      <c r="E23" s="359">
        <v>194553.72369081981</v>
      </c>
      <c r="F23" s="360">
        <v>200888.57716676244</v>
      </c>
      <c r="G23" s="359">
        <v>197221</v>
      </c>
    </row>
    <row r="24" spans="1:7">
      <c r="A24" s="324"/>
      <c r="B24" s="288" t="s">
        <v>177</v>
      </c>
      <c r="C24" s="353"/>
      <c r="D24" s="354"/>
      <c r="E24" s="353"/>
      <c r="F24" s="354"/>
      <c r="G24" s="353"/>
    </row>
    <row r="25" spans="1:7">
      <c r="A25" s="324"/>
      <c r="B25" s="63" t="s">
        <v>178</v>
      </c>
      <c r="C25" s="355">
        <v>-7502.1519989541648</v>
      </c>
      <c r="D25" s="356">
        <v>-6288.6622280564152</v>
      </c>
      <c r="E25" s="355">
        <v>6602.0809505318648</v>
      </c>
      <c r="F25" s="356">
        <v>-1145.21601007348</v>
      </c>
      <c r="G25" s="355">
        <v>-4238.7484498200138</v>
      </c>
    </row>
    <row r="26" spans="1:7">
      <c r="A26" s="324"/>
      <c r="B26" s="60" t="s">
        <v>179</v>
      </c>
      <c r="C26" s="355">
        <v>7930.4659002111948</v>
      </c>
      <c r="D26" s="356">
        <v>28075.986450406919</v>
      </c>
      <c r="E26" s="355">
        <v>-17344.408390675369</v>
      </c>
      <c r="F26" s="356">
        <v>-3031.8256462621066</v>
      </c>
      <c r="G26" s="355">
        <v>-5612.0542459617827</v>
      </c>
    </row>
    <row r="27" spans="1:7">
      <c r="A27" s="324"/>
      <c r="B27" s="60" t="s">
        <v>227</v>
      </c>
      <c r="C27" s="355">
        <v>34461.757627558269</v>
      </c>
      <c r="D27" s="356">
        <v>2605.9831316046721</v>
      </c>
      <c r="E27" s="355">
        <v>-3311.0630856215776</v>
      </c>
      <c r="F27" s="356">
        <v>21094.164725503269</v>
      </c>
      <c r="G27" s="355">
        <v>9246.367751840633</v>
      </c>
    </row>
    <row r="28" spans="1:7" ht="5.0999999999999996" customHeight="1">
      <c r="A28" s="324"/>
      <c r="B28" s="58"/>
      <c r="C28" s="353"/>
      <c r="D28" s="354"/>
      <c r="E28" s="353"/>
      <c r="F28" s="354"/>
      <c r="G28" s="353"/>
    </row>
    <row r="29" spans="1:7">
      <c r="A29" s="324"/>
      <c r="B29" s="62" t="s">
        <v>180</v>
      </c>
      <c r="C29" s="359">
        <v>256695.4</v>
      </c>
      <c r="D29" s="360">
        <v>227209</v>
      </c>
      <c r="E29" s="359">
        <v>180500.83316505479</v>
      </c>
      <c r="F29" s="360">
        <v>217805.42533901811</v>
      </c>
      <c r="G29" s="359">
        <v>196617</v>
      </c>
    </row>
    <row r="30" spans="1:7" ht="5.0999999999999996" customHeight="1">
      <c r="A30" s="324"/>
      <c r="B30" s="58"/>
      <c r="C30" s="353"/>
      <c r="D30" s="354"/>
      <c r="E30" s="353"/>
      <c r="F30" s="354"/>
      <c r="G30" s="353"/>
    </row>
    <row r="31" spans="1:7">
      <c r="A31" s="324"/>
      <c r="B31" s="60"/>
      <c r="C31" s="355"/>
      <c r="D31" s="358"/>
      <c r="E31" s="357"/>
      <c r="F31" s="358"/>
      <c r="G31" s="357"/>
    </row>
    <row r="32" spans="1:7">
      <c r="A32" s="324"/>
      <c r="B32" s="60" t="s">
        <v>61</v>
      </c>
      <c r="C32" s="355">
        <v>-7387.8735410851295</v>
      </c>
      <c r="D32" s="356">
        <v>-9175.2129700220867</v>
      </c>
      <c r="E32" s="355">
        <v>-5251.8210378449221</v>
      </c>
      <c r="F32" s="356">
        <v>-3458.9333193133571</v>
      </c>
      <c r="G32" s="355">
        <v>-5326.3481587115712</v>
      </c>
    </row>
    <row r="33" spans="1:7" ht="5.0999999999999996" customHeight="1">
      <c r="A33" s="324"/>
      <c r="B33" s="58"/>
      <c r="C33" s="353"/>
      <c r="D33" s="354"/>
      <c r="E33" s="353"/>
      <c r="F33" s="354"/>
      <c r="G33" s="353"/>
    </row>
    <row r="34" spans="1:7" s="340" customFormat="1">
      <c r="A34" s="324"/>
      <c r="B34" s="62" t="s">
        <v>181</v>
      </c>
      <c r="C34" s="359">
        <v>249307.4</v>
      </c>
      <c r="D34" s="360">
        <v>218034</v>
      </c>
      <c r="E34" s="359">
        <v>175249.01212720992</v>
      </c>
      <c r="F34" s="360">
        <v>214346.37041157729</v>
      </c>
      <c r="G34" s="359">
        <v>191291</v>
      </c>
    </row>
    <row r="35" spans="1:7" ht="5.0999999999999996" customHeight="1">
      <c r="A35" s="324"/>
      <c r="B35" s="58"/>
      <c r="C35" s="353"/>
      <c r="D35" s="354"/>
      <c r="E35" s="353"/>
      <c r="F35" s="354"/>
      <c r="G35" s="353"/>
    </row>
    <row r="36" spans="1:7">
      <c r="A36" s="324"/>
      <c r="B36" s="62" t="s">
        <v>45</v>
      </c>
      <c r="C36" s="355"/>
      <c r="D36" s="356"/>
      <c r="E36" s="355"/>
      <c r="F36" s="356"/>
      <c r="G36" s="355"/>
    </row>
    <row r="37" spans="1:7" ht="5.0999999999999996" customHeight="1">
      <c r="A37" s="324"/>
      <c r="B37" s="58"/>
      <c r="C37" s="353"/>
      <c r="D37" s="354"/>
      <c r="E37" s="353"/>
      <c r="F37" s="354"/>
      <c r="G37" s="353"/>
    </row>
    <row r="38" spans="1:7">
      <c r="A38" s="324"/>
      <c r="B38" s="60" t="s">
        <v>234</v>
      </c>
      <c r="C38" s="355">
        <v>-95561.514436174388</v>
      </c>
      <c r="D38" s="356">
        <v>-98751.160994168866</v>
      </c>
      <c r="E38" s="355">
        <v>-93973.422831416421</v>
      </c>
      <c r="F38" s="356">
        <v>-98722.849843248856</v>
      </c>
      <c r="G38" s="355">
        <v>-97059.569848578612</v>
      </c>
    </row>
    <row r="39" spans="1:7">
      <c r="A39" s="324"/>
      <c r="B39" s="320" t="s">
        <v>262</v>
      </c>
      <c r="C39" s="355">
        <v>-56607.824807954341</v>
      </c>
      <c r="D39" s="358">
        <v>-70756.918464499206</v>
      </c>
      <c r="E39" s="355">
        <v>-79981.268526461674</v>
      </c>
      <c r="F39" s="358">
        <v>-3537.4615259428283</v>
      </c>
      <c r="G39" s="355">
        <v>-44008.731690681918</v>
      </c>
    </row>
    <row r="40" spans="1:7">
      <c r="A40" s="324"/>
      <c r="B40" s="60" t="s">
        <v>112</v>
      </c>
      <c r="C40" s="355">
        <v>7424.9192668083888</v>
      </c>
      <c r="D40" s="356">
        <v>27364.797089026932</v>
      </c>
      <c r="E40" s="355">
        <v>72978.663499032613</v>
      </c>
      <c r="F40" s="356">
        <v>-52711.718647613568</v>
      </c>
      <c r="G40" s="355">
        <v>54505.269817565881</v>
      </c>
    </row>
    <row r="41" spans="1:7" hidden="1">
      <c r="A41" s="324"/>
      <c r="B41" s="60" t="s">
        <v>286</v>
      </c>
      <c r="C41" s="355">
        <v>0</v>
      </c>
      <c r="D41" s="356">
        <v>0</v>
      </c>
      <c r="E41" s="355">
        <v>0</v>
      </c>
      <c r="F41" s="356">
        <v>0</v>
      </c>
      <c r="G41" s="355">
        <v>0</v>
      </c>
    </row>
    <row r="42" spans="1:7">
      <c r="A42" s="324"/>
      <c r="B42" s="60" t="s">
        <v>228</v>
      </c>
      <c r="C42" s="355">
        <v>-183</v>
      </c>
      <c r="D42" s="356">
        <v>-84</v>
      </c>
      <c r="E42" s="355">
        <v>-112.19946055000003</v>
      </c>
      <c r="F42" s="356">
        <v>33</v>
      </c>
      <c r="G42" s="355">
        <v>-111</v>
      </c>
    </row>
    <row r="43" spans="1:7">
      <c r="A43" s="324"/>
      <c r="B43" s="464" t="s">
        <v>300</v>
      </c>
      <c r="C43" s="357">
        <v>66.947524999999999</v>
      </c>
      <c r="D43" s="358">
        <v>-66.947524999999999</v>
      </c>
      <c r="E43" s="357">
        <v>-6428</v>
      </c>
      <c r="F43" s="358">
        <v>0</v>
      </c>
      <c r="G43" s="357">
        <v>0</v>
      </c>
    </row>
    <row r="44" spans="1:7">
      <c r="A44" s="324"/>
      <c r="B44" s="464" t="s">
        <v>308</v>
      </c>
      <c r="C44" s="357">
        <v>-68.947524999999999</v>
      </c>
      <c r="D44" s="358">
        <v>0</v>
      </c>
      <c r="E44" s="357">
        <v>0</v>
      </c>
      <c r="F44" s="358">
        <v>0</v>
      </c>
      <c r="G44" s="357">
        <v>0</v>
      </c>
    </row>
    <row r="45" spans="1:7">
      <c r="A45" s="324"/>
      <c r="B45" s="60" t="s">
        <v>110</v>
      </c>
      <c r="C45" s="396">
        <v>0</v>
      </c>
      <c r="D45" s="358">
        <v>0</v>
      </c>
      <c r="E45" s="357">
        <v>69.199460549999998</v>
      </c>
      <c r="F45" s="358">
        <v>0</v>
      </c>
      <c r="G45" s="357">
        <v>-0.10259597733333381</v>
      </c>
    </row>
    <row r="46" spans="1:7">
      <c r="A46" s="324"/>
      <c r="B46" s="60" t="s">
        <v>229</v>
      </c>
      <c r="C46" s="355">
        <v>-150</v>
      </c>
      <c r="D46" s="356">
        <v>-8638</v>
      </c>
      <c r="E46" s="357">
        <v>0</v>
      </c>
      <c r="F46" s="358">
        <v>0</v>
      </c>
      <c r="G46" s="357">
        <v>-300</v>
      </c>
    </row>
    <row r="47" spans="1:7" hidden="1">
      <c r="A47" s="324"/>
      <c r="B47" s="60" t="s">
        <v>288</v>
      </c>
      <c r="C47" s="355">
        <v>0</v>
      </c>
      <c r="D47" s="356">
        <v>0</v>
      </c>
      <c r="E47" s="355">
        <v>0</v>
      </c>
      <c r="F47" s="356">
        <v>0</v>
      </c>
      <c r="G47" s="355">
        <v>0</v>
      </c>
    </row>
    <row r="48" spans="1:7" hidden="1">
      <c r="A48" s="324"/>
      <c r="B48" s="60" t="s">
        <v>283</v>
      </c>
      <c r="C48" s="355">
        <v>0</v>
      </c>
      <c r="D48" s="356">
        <v>0</v>
      </c>
      <c r="E48" s="355">
        <v>0</v>
      </c>
      <c r="F48" s="356">
        <v>0</v>
      </c>
      <c r="G48" s="355">
        <v>0</v>
      </c>
    </row>
    <row r="49" spans="1:7" ht="11.25" customHeight="1">
      <c r="A49" s="324"/>
      <c r="B49" s="58" t="s">
        <v>97</v>
      </c>
      <c r="C49" s="355">
        <v>0</v>
      </c>
      <c r="D49" s="356">
        <v>1085</v>
      </c>
      <c r="E49" s="357">
        <v>0</v>
      </c>
      <c r="F49" s="356">
        <v>609</v>
      </c>
      <c r="G49" s="355">
        <v>463</v>
      </c>
    </row>
    <row r="50" spans="1:7" ht="11.25" customHeight="1">
      <c r="A50" s="324"/>
      <c r="B50" s="58" t="s">
        <v>60</v>
      </c>
      <c r="C50" s="355">
        <v>817.05295889591162</v>
      </c>
      <c r="D50" s="356">
        <v>1839.0192429857975</v>
      </c>
      <c r="E50" s="357">
        <v>1142.2489800609051</v>
      </c>
      <c r="F50" s="356">
        <v>2367.4056053348554</v>
      </c>
      <c r="G50" s="355">
        <v>1120.1873344554597</v>
      </c>
    </row>
    <row r="51" spans="1:7" hidden="1">
      <c r="A51" s="324"/>
      <c r="B51" s="58" t="s">
        <v>287</v>
      </c>
      <c r="C51" s="355">
        <v>0</v>
      </c>
      <c r="D51" s="429">
        <v>0</v>
      </c>
      <c r="E51" s="355">
        <v>0</v>
      </c>
      <c r="F51" s="356">
        <v>0</v>
      </c>
      <c r="G51" s="355">
        <v>0</v>
      </c>
    </row>
    <row r="52" spans="1:7" ht="12" customHeight="1">
      <c r="A52" s="324"/>
      <c r="B52" s="58"/>
      <c r="C52" s="355"/>
      <c r="D52" s="356"/>
      <c r="E52" s="357"/>
      <c r="F52" s="356"/>
      <c r="G52" s="355"/>
    </row>
    <row r="53" spans="1:7" s="340" customFormat="1">
      <c r="A53" s="324"/>
      <c r="B53" s="64" t="s">
        <v>193</v>
      </c>
      <c r="C53" s="359">
        <v>-144263</v>
      </c>
      <c r="D53" s="360">
        <v>-148008</v>
      </c>
      <c r="E53" s="359">
        <v>-106304.77887878462</v>
      </c>
      <c r="F53" s="360">
        <v>-151962.16074340837</v>
      </c>
      <c r="G53" s="359">
        <v>-85391</v>
      </c>
    </row>
    <row r="54" spans="1:7" ht="5.0999999999999996" customHeight="1">
      <c r="A54" s="324"/>
      <c r="B54" s="58"/>
      <c r="C54" s="353"/>
      <c r="D54" s="354"/>
      <c r="E54" s="353"/>
      <c r="F54" s="354"/>
      <c r="G54" s="353"/>
    </row>
    <row r="55" spans="1:7" s="340" customFormat="1">
      <c r="A55" s="324"/>
      <c r="B55" s="62" t="s">
        <v>46</v>
      </c>
      <c r="C55" s="359"/>
      <c r="D55" s="360"/>
      <c r="E55" s="359"/>
      <c r="F55" s="360"/>
      <c r="G55" s="359"/>
    </row>
    <row r="56" spans="1:7" ht="5.0999999999999996" customHeight="1">
      <c r="A56" s="324"/>
      <c r="B56" s="58"/>
      <c r="C56" s="353"/>
      <c r="D56" s="354"/>
      <c r="E56" s="353"/>
      <c r="F56" s="354"/>
      <c r="G56" s="353"/>
    </row>
    <row r="57" spans="1:7">
      <c r="A57" s="324"/>
      <c r="B57" s="61" t="s">
        <v>279</v>
      </c>
      <c r="C57" s="355">
        <v>342.1545363193145</v>
      </c>
      <c r="D57" s="356">
        <v>-32598.953698485217</v>
      </c>
      <c r="E57" s="355">
        <v>-14814.966432452853</v>
      </c>
      <c r="F57" s="356">
        <v>986.31935794882884</v>
      </c>
      <c r="G57" s="355">
        <v>890.58089393112823</v>
      </c>
    </row>
    <row r="58" spans="1:7">
      <c r="A58" s="324"/>
      <c r="B58" s="61" t="s">
        <v>280</v>
      </c>
      <c r="C58" s="355">
        <v>44016.501801847757</v>
      </c>
      <c r="D58" s="356">
        <v>19865.323436390005</v>
      </c>
      <c r="E58" s="355">
        <v>14939.234018590027</v>
      </c>
      <c r="F58" s="356">
        <v>162.27828970999167</v>
      </c>
      <c r="G58" s="355">
        <v>-862.62277392999954</v>
      </c>
    </row>
    <row r="59" spans="1:7">
      <c r="A59" s="324"/>
      <c r="B59" s="393" t="s">
        <v>278</v>
      </c>
      <c r="C59" s="355">
        <v>-19666.563809129948</v>
      </c>
      <c r="D59" s="356">
        <v>-18471.388805848514</v>
      </c>
      <c r="E59" s="355">
        <v>-18211.551608775953</v>
      </c>
      <c r="F59" s="356">
        <v>-19645.822124259234</v>
      </c>
      <c r="G59" s="355">
        <v>-20935.346397393529</v>
      </c>
    </row>
    <row r="60" spans="1:7">
      <c r="A60" s="324"/>
      <c r="B60" s="61" t="s">
        <v>230</v>
      </c>
      <c r="C60" s="357">
        <v>-1789.8074837000001</v>
      </c>
      <c r="D60" s="356">
        <v>-446.99360000000007</v>
      </c>
      <c r="E60" s="355">
        <v>-4383.6231347993553</v>
      </c>
      <c r="F60" s="356">
        <v>3105.622488575676</v>
      </c>
      <c r="G60" s="355">
        <v>-119.11976127054724</v>
      </c>
    </row>
    <row r="61" spans="1:7">
      <c r="A61" s="324"/>
      <c r="B61" s="61" t="s">
        <v>165</v>
      </c>
      <c r="C61" s="355">
        <v>-63744.135818073657</v>
      </c>
      <c r="D61" s="356">
        <v>-41579.664802518048</v>
      </c>
      <c r="E61" s="355">
        <v>-39192.581768330841</v>
      </c>
      <c r="F61" s="356">
        <v>-23309.75400719652</v>
      </c>
      <c r="G61" s="355">
        <v>-54561.333353584618</v>
      </c>
    </row>
    <row r="62" spans="1:7">
      <c r="A62" s="324"/>
      <c r="B62" s="61" t="s">
        <v>113</v>
      </c>
      <c r="C62" s="355">
        <v>-54404.238634795751</v>
      </c>
      <c r="D62" s="356">
        <v>-4707.2026703595802</v>
      </c>
      <c r="E62" s="355">
        <v>416.31102773192106</v>
      </c>
      <c r="F62" s="356">
        <v>-8416.4662366482626</v>
      </c>
      <c r="G62" s="355">
        <v>-29813.189267631988</v>
      </c>
    </row>
    <row r="63" spans="1:7">
      <c r="A63" s="324"/>
      <c r="B63" s="393" t="s">
        <v>274</v>
      </c>
      <c r="C63" s="355">
        <v>66.111542118041683</v>
      </c>
      <c r="D63" s="356">
        <v>83.360050000000001</v>
      </c>
      <c r="E63" s="357">
        <v>4390.6633673436854</v>
      </c>
      <c r="F63" s="356">
        <v>0</v>
      </c>
      <c r="G63" s="355">
        <v>0</v>
      </c>
    </row>
    <row r="64" spans="1:7" outlineLevel="1">
      <c r="A64" s="324"/>
      <c r="B64" s="465" t="s">
        <v>299</v>
      </c>
      <c r="C64" s="357">
        <v>0</v>
      </c>
      <c r="D64" s="358">
        <v>0</v>
      </c>
      <c r="E64" s="357">
        <v>-0.20046030393041292</v>
      </c>
      <c r="F64" s="358">
        <v>-6.0956309277114542</v>
      </c>
      <c r="G64" s="355">
        <v>-1686.6652861148082</v>
      </c>
    </row>
    <row r="65" spans="1:8">
      <c r="A65" s="324"/>
      <c r="B65" s="60" t="s">
        <v>275</v>
      </c>
      <c r="C65" s="357">
        <v>-2619.6370158649697</v>
      </c>
      <c r="D65" s="358">
        <v>-7103.1366092266962</v>
      </c>
      <c r="E65" s="357">
        <v>166.04821191597858</v>
      </c>
      <c r="F65" s="358">
        <v>410.22199609698959</v>
      </c>
      <c r="G65" s="355">
        <v>-320.64200940249742</v>
      </c>
    </row>
    <row r="66" spans="1:8" ht="11.25" customHeight="1">
      <c r="A66" s="324"/>
      <c r="B66" s="60" t="s">
        <v>277</v>
      </c>
      <c r="C66" s="357">
        <v>-5237.0352533281657</v>
      </c>
      <c r="D66" s="358">
        <v>-1523.9283315039718</v>
      </c>
      <c r="E66" s="357">
        <v>-748.44931560151622</v>
      </c>
      <c r="F66" s="358">
        <v>3.2786544384232741</v>
      </c>
      <c r="G66" s="355">
        <v>-133.06675361270788</v>
      </c>
    </row>
    <row r="67" spans="1:8">
      <c r="A67" s="324"/>
      <c r="B67" s="289" t="s">
        <v>289</v>
      </c>
      <c r="C67" s="357">
        <v>0</v>
      </c>
      <c r="D67" s="358">
        <v>0</v>
      </c>
      <c r="E67" s="357">
        <v>0</v>
      </c>
      <c r="F67" s="358">
        <v>0</v>
      </c>
      <c r="G67" s="355">
        <v>0</v>
      </c>
    </row>
    <row r="68" spans="1:8" hidden="1">
      <c r="A68" s="324"/>
      <c r="B68" s="419" t="s">
        <v>285</v>
      </c>
      <c r="C68" s="357">
        <v>0</v>
      </c>
      <c r="D68" s="356">
        <v>0</v>
      </c>
      <c r="E68" s="357">
        <v>0</v>
      </c>
      <c r="F68" s="356">
        <v>0</v>
      </c>
      <c r="G68" s="355">
        <v>0</v>
      </c>
    </row>
    <row r="69" spans="1:8" hidden="1">
      <c r="A69" s="324"/>
      <c r="B69" s="289" t="s">
        <v>284</v>
      </c>
      <c r="C69" s="355">
        <v>0</v>
      </c>
      <c r="D69" s="356">
        <v>0</v>
      </c>
      <c r="E69" s="355">
        <v>0</v>
      </c>
      <c r="F69" s="358">
        <v>0</v>
      </c>
      <c r="G69" s="355">
        <v>0</v>
      </c>
    </row>
    <row r="70" spans="1:8" ht="5.0999999999999996" customHeight="1">
      <c r="A70" s="324"/>
      <c r="B70" s="58"/>
      <c r="C70" s="353"/>
      <c r="D70" s="354"/>
      <c r="E70" s="353"/>
      <c r="F70" s="354"/>
      <c r="G70" s="353"/>
    </row>
    <row r="71" spans="1:8" s="340" customFormat="1">
      <c r="A71" s="324"/>
      <c r="B71" s="64" t="s">
        <v>182</v>
      </c>
      <c r="C71" s="359">
        <v>-103037</v>
      </c>
      <c r="D71" s="360">
        <v>-86483</v>
      </c>
      <c r="E71" s="359">
        <v>-57439.11609468286</v>
      </c>
      <c r="F71" s="360">
        <v>-46710.363660423056</v>
      </c>
      <c r="G71" s="359">
        <v>-107541</v>
      </c>
    </row>
    <row r="72" spans="1:8" ht="5.0999999999999996" customHeight="1">
      <c r="A72" s="324"/>
      <c r="B72" s="58"/>
      <c r="C72" s="353"/>
      <c r="D72" s="354"/>
      <c r="E72" s="353"/>
      <c r="F72" s="354"/>
      <c r="G72" s="353"/>
    </row>
    <row r="73" spans="1:8" ht="22.5">
      <c r="A73" s="324"/>
      <c r="B73" s="78" t="s">
        <v>218</v>
      </c>
      <c r="C73" s="359">
        <v>2006.95</v>
      </c>
      <c r="D73" s="360">
        <v>-16457.400000000001</v>
      </c>
      <c r="E73" s="359">
        <v>11504.617153742467</v>
      </c>
      <c r="F73" s="360">
        <v>15673.846007745829</v>
      </c>
      <c r="G73" s="359">
        <v>-1641</v>
      </c>
    </row>
    <row r="74" spans="1:8" s="361" customFormat="1">
      <c r="A74" s="324"/>
      <c r="B74" s="79" t="s">
        <v>183</v>
      </c>
      <c r="C74" s="355">
        <v>-633.13660336032581</v>
      </c>
      <c r="D74" s="356">
        <v>1886.1463239441885</v>
      </c>
      <c r="E74" s="355">
        <v>1794.7030334063211</v>
      </c>
      <c r="F74" s="356">
        <v>-6200.7170095162137</v>
      </c>
      <c r="G74" s="355">
        <v>-2942.4490965104642</v>
      </c>
    </row>
    <row r="75" spans="1:8" ht="7.5" customHeight="1">
      <c r="A75" s="324"/>
      <c r="B75" s="60"/>
      <c r="C75" s="355"/>
      <c r="D75" s="356"/>
      <c r="E75" s="355"/>
      <c r="F75" s="356"/>
      <c r="G75" s="355"/>
    </row>
    <row r="76" spans="1:8">
      <c r="A76" s="324"/>
      <c r="B76" s="60" t="s">
        <v>184</v>
      </c>
      <c r="C76" s="355">
        <v>75949.581502205489</v>
      </c>
      <c r="D76" s="356">
        <v>90521.258395514218</v>
      </c>
      <c r="E76" s="355">
        <v>77220.58467350564</v>
      </c>
      <c r="F76" s="356">
        <v>67747.455675276025</v>
      </c>
      <c r="G76" s="355">
        <v>72328.504771786495</v>
      </c>
    </row>
    <row r="77" spans="1:8" s="340" customFormat="1">
      <c r="A77" s="324"/>
      <c r="B77" s="239" t="s">
        <v>185</v>
      </c>
      <c r="C77" s="362">
        <v>77324.144898845159</v>
      </c>
      <c r="D77" s="363">
        <v>75949.781502205486</v>
      </c>
      <c r="E77" s="362">
        <v>90520.50486065443</v>
      </c>
      <c r="F77" s="363">
        <v>77221.184673505646</v>
      </c>
      <c r="G77" s="362">
        <v>67747.055675276031</v>
      </c>
    </row>
    <row r="78" spans="1:8">
      <c r="D78" s="364"/>
      <c r="F78" s="365"/>
      <c r="G78" s="320"/>
    </row>
    <row r="79" spans="1:8">
      <c r="B79" s="422"/>
      <c r="C79" s="421"/>
      <c r="D79" s="421"/>
      <c r="E79" s="421"/>
      <c r="F79" s="421"/>
      <c r="G79" s="423"/>
      <c r="H79" s="423"/>
    </row>
    <row r="80" spans="1:8">
      <c r="B80" s="421"/>
      <c r="C80" s="424"/>
      <c r="D80" s="416"/>
      <c r="E80" s="424"/>
      <c r="F80" s="416"/>
      <c r="G80" s="424"/>
      <c r="H80" s="423"/>
    </row>
    <row r="81" spans="2:8">
      <c r="B81" s="421"/>
      <c r="C81" s="424"/>
      <c r="D81" s="416"/>
      <c r="E81" s="424"/>
      <c r="F81" s="416"/>
      <c r="G81" s="424"/>
      <c r="H81" s="423"/>
    </row>
    <row r="82" spans="2:8">
      <c r="B82" s="421"/>
      <c r="C82" s="424"/>
      <c r="D82" s="416"/>
      <c r="E82" s="424"/>
      <c r="F82" s="416"/>
      <c r="G82" s="424"/>
      <c r="H82" s="423"/>
    </row>
    <row r="121" spans="3:7">
      <c r="C121" s="375"/>
      <c r="D121" s="375"/>
      <c r="E121" s="375"/>
      <c r="F121" s="376"/>
      <c r="G121" s="376"/>
    </row>
    <row r="147" spans="3:7">
      <c r="C147" s="383"/>
      <c r="D147" s="383"/>
      <c r="E147" s="383"/>
      <c r="F147" s="384"/>
      <c r="G147" s="384"/>
    </row>
  </sheetData>
  <mergeCells count="2">
    <mergeCell ref="B7:B8"/>
    <mergeCell ref="C7:G7"/>
  </mergeCells>
  <hyperlinks>
    <hyperlink ref="A1" location="Cover!E6" display="INDEX"/>
  </hyperlinks>
  <pageMargins left="0.23" right="0" top="1" bottom="1" header="0.5" footer="0.5"/>
  <pageSetup paperSize="9" scale="93" orientation="portrait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showGridLines="0" view="pageBreakPreview" zoomScaleNormal="100" zoomScaleSheetLayoutView="100" workbookViewId="0">
      <selection activeCell="B5" sqref="B5:B6"/>
    </sheetView>
  </sheetViews>
  <sheetFormatPr defaultColWidth="9.140625" defaultRowHeight="11.25"/>
  <cols>
    <col min="1" max="1" width="7.140625" style="10" customWidth="1"/>
    <col min="2" max="2" width="36.42578125" style="2" customWidth="1"/>
    <col min="3" max="7" width="10.28515625" style="2" customWidth="1"/>
    <col min="8" max="8" width="2" style="2" customWidth="1"/>
    <col min="9" max="16384" width="9.140625" style="2"/>
  </cols>
  <sheetData>
    <row r="1" spans="1:9">
      <c r="A1" s="204" t="s">
        <v>13</v>
      </c>
    </row>
    <row r="3" spans="1:9" ht="12.6" customHeight="1">
      <c r="A3" s="200">
        <v>4</v>
      </c>
      <c r="B3" s="1" t="s">
        <v>123</v>
      </c>
      <c r="C3" s="1"/>
      <c r="D3" s="1"/>
      <c r="E3" s="1"/>
      <c r="F3" s="1"/>
      <c r="G3" s="1"/>
    </row>
    <row r="4" spans="1:9" ht="12.6" customHeight="1">
      <c r="A4" s="20"/>
      <c r="B4" s="38"/>
      <c r="C4" s="38"/>
      <c r="D4" s="38"/>
      <c r="E4" s="38"/>
      <c r="F4" s="38"/>
      <c r="G4" s="3" t="str">
        <f>'Trends file-1'!$G$6</f>
        <v>Amount in Rs Mn, except ratios</v>
      </c>
      <c r="H4" s="38"/>
      <c r="I4" s="38"/>
    </row>
    <row r="5" spans="1:9" ht="12.6" customHeight="1">
      <c r="A5" s="20"/>
      <c r="B5" s="493" t="s">
        <v>0</v>
      </c>
      <c r="C5" s="490" t="s">
        <v>1</v>
      </c>
      <c r="D5" s="491"/>
      <c r="E5" s="491"/>
      <c r="F5" s="491"/>
      <c r="G5" s="491"/>
    </row>
    <row r="6" spans="1:9" ht="24.95" customHeight="1">
      <c r="A6" s="20"/>
      <c r="B6" s="493"/>
      <c r="C6" s="160">
        <f>'Trends file-1'!C8</f>
        <v>45565</v>
      </c>
      <c r="D6" s="160">
        <f>'Trends file-1'!D8</f>
        <v>45473</v>
      </c>
      <c r="E6" s="160">
        <f>'Trends file-1'!E8</f>
        <v>45382</v>
      </c>
      <c r="F6" s="160">
        <f>'Trends file-1'!F8</f>
        <v>45291</v>
      </c>
      <c r="G6" s="160">
        <f>'Trends file-1'!G8</f>
        <v>45199</v>
      </c>
      <c r="I6" s="40"/>
    </row>
    <row r="7" spans="1:9" ht="12.6" customHeight="1">
      <c r="A7" s="208"/>
      <c r="B7" s="49" t="s">
        <v>4</v>
      </c>
      <c r="C7" s="142">
        <v>414733</v>
      </c>
      <c r="D7" s="188">
        <v>385064</v>
      </c>
      <c r="E7" s="142">
        <v>375990.85835775931</v>
      </c>
      <c r="F7" s="188">
        <v>378995.42081659916</v>
      </c>
      <c r="G7" s="142">
        <v>370437.57600859192</v>
      </c>
      <c r="I7" s="77"/>
    </row>
    <row r="8" spans="1:9" ht="12.6" customHeight="1">
      <c r="A8" s="208"/>
      <c r="B8" s="50" t="s">
        <v>57</v>
      </c>
      <c r="C8" s="120">
        <v>220209</v>
      </c>
      <c r="D8" s="132">
        <v>199442</v>
      </c>
      <c r="E8" s="120">
        <v>195904.96373130448</v>
      </c>
      <c r="F8" s="132">
        <v>200442.63899788403</v>
      </c>
      <c r="G8" s="120">
        <v>196649.56576009793</v>
      </c>
      <c r="I8" s="77"/>
    </row>
    <row r="9" spans="1:9" s="29" customFormat="1">
      <c r="A9" s="208"/>
      <c r="B9" s="86" t="s">
        <v>58</v>
      </c>
      <c r="C9" s="143">
        <v>0.53096570564676548</v>
      </c>
      <c r="D9" s="189">
        <v>0.51794506887166814</v>
      </c>
      <c r="E9" s="143">
        <v>0.52103650760811537</v>
      </c>
      <c r="F9" s="189">
        <v>0.52887878847190828</v>
      </c>
      <c r="G9" s="143">
        <v>0.53085750068599102</v>
      </c>
      <c r="I9" s="77"/>
    </row>
    <row r="10" spans="1:9">
      <c r="A10" s="208"/>
      <c r="B10" s="50" t="s">
        <v>15</v>
      </c>
      <c r="C10" s="120">
        <v>109961.27704149907</v>
      </c>
      <c r="D10" s="132">
        <v>93550.030900113401</v>
      </c>
      <c r="E10" s="120">
        <v>94230.859691829508</v>
      </c>
      <c r="F10" s="132">
        <v>98442.409839923072</v>
      </c>
      <c r="G10" s="120">
        <v>99294.097876943968</v>
      </c>
      <c r="I10" s="77"/>
    </row>
    <row r="11" spans="1:9">
      <c r="A11" s="208"/>
      <c r="B11" s="50" t="s">
        <v>9</v>
      </c>
      <c r="C11" s="120">
        <v>53189.4</v>
      </c>
      <c r="D11" s="132">
        <v>49762.6</v>
      </c>
      <c r="E11" s="120">
        <v>50198.896888706011</v>
      </c>
      <c r="F11" s="132">
        <v>63088.894126902989</v>
      </c>
      <c r="G11" s="120">
        <v>50055.168407913006</v>
      </c>
      <c r="I11" s="77"/>
    </row>
    <row r="12" spans="1:9">
      <c r="A12" s="208"/>
      <c r="B12" s="49" t="s">
        <v>98</v>
      </c>
      <c r="C12" s="120">
        <v>10739.4</v>
      </c>
      <c r="D12" s="132">
        <v>9117</v>
      </c>
      <c r="E12" s="120">
        <v>8302.9675006180005</v>
      </c>
      <c r="F12" s="132">
        <v>7032.2388830130003</v>
      </c>
      <c r="G12" s="120">
        <v>5860.3801213650004</v>
      </c>
      <c r="I12" s="77"/>
    </row>
    <row r="13" spans="1:9">
      <c r="A13" s="208"/>
      <c r="B13" s="49" t="s">
        <v>99</v>
      </c>
      <c r="C13" s="120">
        <v>67511.277041499066</v>
      </c>
      <c r="D13" s="132">
        <v>52903.430900113402</v>
      </c>
      <c r="E13" s="120">
        <v>52334.930303741494</v>
      </c>
      <c r="F13" s="132">
        <v>42385.754596033075</v>
      </c>
      <c r="G13" s="120">
        <v>55099.509590395952</v>
      </c>
      <c r="I13" s="77"/>
    </row>
    <row r="14" spans="1:9">
      <c r="A14" s="208"/>
      <c r="B14" s="49" t="s">
        <v>29</v>
      </c>
      <c r="C14" s="120">
        <v>20383</v>
      </c>
      <c r="D14" s="132">
        <v>16355.5</v>
      </c>
      <c r="E14" s="120">
        <v>15324.58524618201</v>
      </c>
      <c r="F14" s="132">
        <v>12412.227551540003</v>
      </c>
      <c r="G14" s="120">
        <v>16756.022667388999</v>
      </c>
      <c r="I14" s="77"/>
    </row>
    <row r="15" spans="1:9">
      <c r="A15" s="208"/>
      <c r="B15" s="305" t="s">
        <v>219</v>
      </c>
      <c r="C15" s="120">
        <v>47128.577041499069</v>
      </c>
      <c r="D15" s="132">
        <v>36548.6309001134</v>
      </c>
      <c r="E15" s="120">
        <v>37010.345057559483</v>
      </c>
      <c r="F15" s="132">
        <v>29973.527044493072</v>
      </c>
      <c r="G15" s="120">
        <v>38343.486923006953</v>
      </c>
      <c r="I15" s="77"/>
    </row>
    <row r="16" spans="1:9">
      <c r="A16" s="208"/>
      <c r="B16" s="306" t="s">
        <v>220</v>
      </c>
      <c r="C16" s="120">
        <v>8014</v>
      </c>
      <c r="D16" s="132">
        <v>7298</v>
      </c>
      <c r="E16" s="120">
        <v>7492.6419273470001</v>
      </c>
      <c r="F16" s="132">
        <v>5057.4592853499962</v>
      </c>
      <c r="G16" s="120">
        <v>8745.3232275790051</v>
      </c>
      <c r="I16" s="77"/>
    </row>
    <row r="17" spans="1:9">
      <c r="A17" s="208"/>
      <c r="B17" s="306" t="s">
        <v>221</v>
      </c>
      <c r="C17" s="120">
        <v>39114.577041499069</v>
      </c>
      <c r="D17" s="132">
        <v>29250.6309001134</v>
      </c>
      <c r="E17" s="120">
        <v>29517.703130212481</v>
      </c>
      <c r="F17" s="132">
        <v>24916.067759143076</v>
      </c>
      <c r="G17" s="120">
        <v>29598.163695427946</v>
      </c>
      <c r="I17" s="77"/>
    </row>
    <row r="18" spans="1:9">
      <c r="A18" s="208"/>
      <c r="B18" s="305" t="s">
        <v>297</v>
      </c>
      <c r="C18" s="120">
        <v>3183</v>
      </c>
      <c r="D18" s="132">
        <v>-12349.4</v>
      </c>
      <c r="E18" s="120">
        <v>8802.4738631900073</v>
      </c>
      <c r="F18" s="132">
        <v>494.82303333600794</v>
      </c>
      <c r="G18" s="120">
        <v>16190.140591499996</v>
      </c>
      <c r="I18" s="77"/>
    </row>
    <row r="19" spans="1:9" s="1" customFormat="1">
      <c r="A19" s="208"/>
      <c r="B19" s="308" t="s">
        <v>298</v>
      </c>
      <c r="C19" s="119">
        <v>35931.577041499069</v>
      </c>
      <c r="D19" s="184">
        <v>41599.430900113402</v>
      </c>
      <c r="E19" s="119">
        <v>20715.729267022471</v>
      </c>
      <c r="F19" s="184">
        <v>24421.544725807067</v>
      </c>
      <c r="G19" s="119">
        <v>13407.423103927953</v>
      </c>
      <c r="I19" s="77"/>
    </row>
    <row r="20" spans="1:9" s="1" customFormat="1">
      <c r="A20" s="208"/>
      <c r="B20" s="49" t="s">
        <v>53</v>
      </c>
      <c r="C20" s="120">
        <v>76749.460322432889</v>
      </c>
      <c r="D20" s="132">
        <v>80069.550674239916</v>
      </c>
      <c r="E20" s="120">
        <v>105163.20890964971</v>
      </c>
      <c r="F20" s="132">
        <v>92739.76602023789</v>
      </c>
      <c r="G20" s="120">
        <v>92060.654389181494</v>
      </c>
      <c r="I20" s="77"/>
    </row>
    <row r="21" spans="1:9" s="1" customFormat="1">
      <c r="A21" s="208"/>
      <c r="B21" s="49" t="s">
        <v>54</v>
      </c>
      <c r="C21" s="120">
        <v>143459.53967756711</v>
      </c>
      <c r="D21" s="132">
        <v>119372.44932576008</v>
      </c>
      <c r="E21" s="120">
        <v>90741.754821654773</v>
      </c>
      <c r="F21" s="132">
        <v>107702.87297764614</v>
      </c>
      <c r="G21" s="120">
        <v>104588.91137091644</v>
      </c>
      <c r="I21" s="77"/>
    </row>
    <row r="22" spans="1:9">
      <c r="A22" s="208"/>
      <c r="B22" s="84" t="s">
        <v>62</v>
      </c>
      <c r="C22" s="144">
        <v>5226237.2175170397</v>
      </c>
      <c r="D22" s="190">
        <v>5106886.093624522</v>
      </c>
      <c r="E22" s="144">
        <v>5052509.8319254154</v>
      </c>
      <c r="F22" s="190">
        <v>5006138.8540223213</v>
      </c>
      <c r="G22" s="144">
        <v>4982947.6826204127</v>
      </c>
    </row>
    <row r="23" spans="1:9" s="29" customFormat="1" ht="21.75" customHeight="1">
      <c r="A23" s="31"/>
      <c r="B23" s="485"/>
      <c r="C23" s="485"/>
      <c r="D23" s="485"/>
      <c r="E23" s="485"/>
      <c r="F23" s="485"/>
      <c r="G23" s="485"/>
    </row>
    <row r="24" spans="1:9" ht="12.6" customHeight="1">
      <c r="A24" s="19"/>
      <c r="B24" s="202" t="s">
        <v>124</v>
      </c>
      <c r="C24" s="1"/>
      <c r="D24" s="1"/>
      <c r="E24" s="1"/>
      <c r="F24" s="1"/>
      <c r="G24" s="1"/>
    </row>
    <row r="25" spans="1:9" ht="12.6" customHeight="1">
      <c r="A25" s="19"/>
      <c r="B25" s="1"/>
      <c r="C25" s="1"/>
      <c r="D25" s="1"/>
      <c r="E25" s="1"/>
      <c r="F25" s="1"/>
      <c r="G25" s="1"/>
    </row>
    <row r="26" spans="1:9" ht="12.6" customHeight="1">
      <c r="A26" s="200">
        <v>4.0999999999999996</v>
      </c>
      <c r="B26" s="1" t="s">
        <v>125</v>
      </c>
      <c r="C26" s="1"/>
      <c r="D26" s="1"/>
      <c r="E26" s="1"/>
      <c r="F26" s="1"/>
      <c r="G26" s="1"/>
    </row>
    <row r="27" spans="1:9" ht="12.6" customHeight="1">
      <c r="A27" s="19"/>
      <c r="B27" s="1"/>
      <c r="C27" s="1"/>
      <c r="D27" s="1"/>
      <c r="E27" s="1"/>
      <c r="F27" s="1"/>
      <c r="G27" s="3" t="str">
        <f>'Trends file-1'!$G$6</f>
        <v>Amount in Rs Mn, except ratios</v>
      </c>
    </row>
    <row r="28" spans="1:9" ht="12.6" customHeight="1">
      <c r="A28" s="19"/>
      <c r="B28" s="486" t="s">
        <v>0</v>
      </c>
      <c r="C28" s="490" t="s">
        <v>1</v>
      </c>
      <c r="D28" s="491"/>
      <c r="E28" s="491"/>
      <c r="F28" s="491"/>
      <c r="G28" s="491"/>
    </row>
    <row r="29" spans="1:9" ht="24" customHeight="1">
      <c r="A29" s="19"/>
      <c r="B29" s="487"/>
      <c r="C29" s="160">
        <f>$C$6</f>
        <v>45565</v>
      </c>
      <c r="D29" s="160">
        <f>$D$6</f>
        <v>45473</v>
      </c>
      <c r="E29" s="160">
        <f>$E$6</f>
        <v>45382</v>
      </c>
      <c r="F29" s="160">
        <f>$F$6</f>
        <v>45291</v>
      </c>
      <c r="G29" s="160">
        <f>$G$6</f>
        <v>45199</v>
      </c>
    </row>
    <row r="30" spans="1:9" ht="12.6" customHeight="1">
      <c r="A30" s="208"/>
      <c r="B30" s="38" t="s">
        <v>4</v>
      </c>
      <c r="C30" s="37">
        <v>315606.5</v>
      </c>
      <c r="D30" s="117">
        <v>291306</v>
      </c>
      <c r="E30" s="37">
        <v>285983.92809541686</v>
      </c>
      <c r="F30" s="117">
        <v>278939.51865020895</v>
      </c>
      <c r="G30" s="37">
        <v>270771.77263154706</v>
      </c>
    </row>
    <row r="31" spans="1:9" ht="12.6" customHeight="1">
      <c r="A31" s="208"/>
      <c r="B31" s="50" t="s">
        <v>100</v>
      </c>
      <c r="C31" s="146">
        <v>265270.5</v>
      </c>
      <c r="D31" s="410">
        <v>245059</v>
      </c>
      <c r="E31" s="146">
        <v>239720.08454999301</v>
      </c>
      <c r="F31" s="410">
        <v>236419.074179107</v>
      </c>
      <c r="G31" s="146">
        <v>229066.316503946</v>
      </c>
    </row>
    <row r="32" spans="1:9" ht="12.6" customHeight="1">
      <c r="A32" s="208"/>
      <c r="B32" s="38" t="s">
        <v>57</v>
      </c>
      <c r="C32" s="146">
        <v>172949.7</v>
      </c>
      <c r="D32" s="410">
        <v>155825</v>
      </c>
      <c r="E32" s="146">
        <v>152668</v>
      </c>
      <c r="F32" s="410">
        <v>149852</v>
      </c>
      <c r="G32" s="146">
        <v>145491.86900976603</v>
      </c>
    </row>
    <row r="33" spans="1:7" ht="12.6" customHeight="1">
      <c r="A33" s="208"/>
      <c r="B33" s="88" t="s">
        <v>58</v>
      </c>
      <c r="C33" s="408">
        <v>0.5479915654462123</v>
      </c>
      <c r="D33" s="411">
        <v>0.53491860792431323</v>
      </c>
      <c r="E33" s="408">
        <v>0.533834194867983</v>
      </c>
      <c r="F33" s="411">
        <v>0.53722040077051569</v>
      </c>
      <c r="G33" s="408">
        <v>0.53732288116953841</v>
      </c>
    </row>
    <row r="34" spans="1:7" ht="12.6" customHeight="1">
      <c r="A34" s="208"/>
      <c r="B34" s="201" t="s">
        <v>15</v>
      </c>
      <c r="C34" s="146">
        <v>78943.5</v>
      </c>
      <c r="D34" s="410">
        <v>65618</v>
      </c>
      <c r="E34" s="146">
        <v>65419.908877919879</v>
      </c>
      <c r="F34" s="410">
        <v>64441.22199928599</v>
      </c>
      <c r="G34" s="146">
        <v>64395.91606797406</v>
      </c>
    </row>
    <row r="35" spans="1:7" ht="12.6" customHeight="1">
      <c r="A35" s="208"/>
      <c r="B35" s="49" t="s">
        <v>99</v>
      </c>
      <c r="C35" s="120">
        <v>55572</v>
      </c>
      <c r="D35" s="309">
        <v>36593</v>
      </c>
      <c r="E35" s="120">
        <v>35259.824613848912</v>
      </c>
      <c r="F35" s="309">
        <v>40066.552984950991</v>
      </c>
      <c r="G35" s="120">
        <v>38666.163438109055</v>
      </c>
    </row>
    <row r="36" spans="1:7" ht="12.6" hidden="1" customHeight="1">
      <c r="A36" s="208"/>
      <c r="B36" s="305" t="s">
        <v>29</v>
      </c>
      <c r="C36" s="120">
        <v>12546</v>
      </c>
      <c r="D36" s="309">
        <v>9257</v>
      </c>
      <c r="E36" s="120">
        <v>8906.9864189570053</v>
      </c>
      <c r="F36" s="309">
        <v>9443.3241092269982</v>
      </c>
      <c r="G36" s="120">
        <v>8230.5770025759994</v>
      </c>
    </row>
    <row r="37" spans="1:7" ht="12.6" customHeight="1">
      <c r="A37" s="208"/>
      <c r="B37" s="307" t="s">
        <v>222</v>
      </c>
      <c r="C37" s="119">
        <v>43026</v>
      </c>
      <c r="D37" s="310">
        <v>27336</v>
      </c>
      <c r="E37" s="119">
        <v>26352.838194891905</v>
      </c>
      <c r="F37" s="310">
        <v>30623.228875723995</v>
      </c>
      <c r="G37" s="119">
        <v>30435.586435533056</v>
      </c>
    </row>
    <row r="38" spans="1:7" ht="12.6" customHeight="1">
      <c r="A38" s="208"/>
      <c r="B38" s="306" t="s">
        <v>220</v>
      </c>
      <c r="C38" s="120">
        <v>2479</v>
      </c>
      <c r="D38" s="309">
        <v>2241</v>
      </c>
      <c r="E38" s="120">
        <v>2358.9479126909996</v>
      </c>
      <c r="F38" s="309">
        <v>2367.6565578800005</v>
      </c>
      <c r="G38" s="120">
        <v>2378.3538150019999</v>
      </c>
    </row>
    <row r="39" spans="1:7" ht="12.6" customHeight="1">
      <c r="A39" s="208"/>
      <c r="B39" s="308" t="s">
        <v>221</v>
      </c>
      <c r="C39" s="409">
        <v>40547</v>
      </c>
      <c r="D39" s="412">
        <v>25094</v>
      </c>
      <c r="E39" s="409">
        <v>23993.890282200908</v>
      </c>
      <c r="F39" s="412">
        <v>28255.572317843995</v>
      </c>
      <c r="G39" s="409">
        <v>28057.232620531056</v>
      </c>
    </row>
    <row r="40" spans="1:7" ht="12.6" customHeight="1">
      <c r="A40" s="208"/>
      <c r="B40" s="73" t="s">
        <v>53</v>
      </c>
      <c r="C40" s="82">
        <v>62599.19735576622</v>
      </c>
      <c r="D40" s="407">
        <v>67815.623324239903</v>
      </c>
      <c r="E40" s="120">
        <v>84971.038859649707</v>
      </c>
      <c r="F40" s="309">
        <v>77594.161303571236</v>
      </c>
      <c r="G40" s="120">
        <v>77872.811555848151</v>
      </c>
    </row>
    <row r="41" spans="1:7" ht="12.6" customHeight="1">
      <c r="A41" s="208"/>
      <c r="B41" s="73" t="s">
        <v>54</v>
      </c>
      <c r="C41" s="80">
        <v>110350.50264423378</v>
      </c>
      <c r="D41" s="192">
        <v>88009.376675760097</v>
      </c>
      <c r="E41" s="80">
        <v>67696.961140350293</v>
      </c>
      <c r="F41" s="192">
        <v>72257.838696428764</v>
      </c>
      <c r="G41" s="80">
        <v>67619.057453917878</v>
      </c>
    </row>
    <row r="42" spans="1:7" ht="12.6" customHeight="1">
      <c r="A42" s="208"/>
      <c r="B42" s="73" t="s">
        <v>292</v>
      </c>
      <c r="C42" s="458">
        <v>0.11180753032439886</v>
      </c>
      <c r="D42" s="459">
        <v>9.4051121486323566E-2</v>
      </c>
      <c r="E42" s="458">
        <v>9.5023178503796379E-2</v>
      </c>
      <c r="F42" s="459">
        <v>9.4358459255362709E-2</v>
      </c>
      <c r="G42" s="458">
        <v>9.4019285782570197E-2</v>
      </c>
    </row>
    <row r="43" spans="1:7" ht="12.6" customHeight="1">
      <c r="A43" s="208"/>
      <c r="B43" s="81" t="s">
        <v>62</v>
      </c>
      <c r="C43" s="83">
        <v>4624505.2023866596</v>
      </c>
      <c r="D43" s="193">
        <v>4508876.6493026605</v>
      </c>
      <c r="E43" s="83">
        <v>4463217.7743860269</v>
      </c>
      <c r="F43" s="193">
        <v>4392397.7025636705</v>
      </c>
      <c r="G43" s="83">
        <v>4328778.1447705291</v>
      </c>
    </row>
    <row r="44" spans="1:7" customFormat="1" ht="22.5" customHeight="1">
      <c r="B44" s="496"/>
      <c r="C44" s="496"/>
      <c r="D44" s="496"/>
      <c r="E44" s="496"/>
      <c r="F44" s="496"/>
      <c r="G44" s="496"/>
    </row>
    <row r="45" spans="1:7" customFormat="1" ht="12.75">
      <c r="B45" s="420"/>
      <c r="C45" s="420"/>
      <c r="D45" s="420"/>
      <c r="E45" s="420"/>
      <c r="F45" s="420"/>
      <c r="G45" s="420"/>
    </row>
    <row r="46" spans="1:7" ht="12" customHeight="1">
      <c r="A46" s="200" t="s">
        <v>95</v>
      </c>
      <c r="B46" s="1" t="s">
        <v>126</v>
      </c>
      <c r="C46" s="1"/>
      <c r="D46" s="1"/>
      <c r="E46" s="1"/>
      <c r="F46" s="1"/>
      <c r="G46" s="1"/>
    </row>
    <row r="47" spans="1:7" ht="12.6" customHeight="1">
      <c r="A47" s="19"/>
      <c r="B47" s="1"/>
      <c r="C47" s="1"/>
      <c r="D47" s="1"/>
      <c r="E47" s="1"/>
      <c r="F47" s="1"/>
      <c r="G47" s="3" t="str">
        <f>'Trends file-1'!$G$6</f>
        <v>Amount in Rs Mn, except ratios</v>
      </c>
    </row>
    <row r="48" spans="1:7" ht="12.6" customHeight="1">
      <c r="A48" s="19"/>
      <c r="B48" s="486" t="s">
        <v>0</v>
      </c>
      <c r="C48" s="490" t="s">
        <v>1</v>
      </c>
      <c r="D48" s="491"/>
      <c r="E48" s="491"/>
      <c r="F48" s="491"/>
      <c r="G48" s="491"/>
    </row>
    <row r="49" spans="1:7" ht="24" customHeight="1">
      <c r="A49" s="19"/>
      <c r="B49" s="487"/>
      <c r="C49" s="160">
        <f>$C$6</f>
        <v>45565</v>
      </c>
      <c r="D49" s="160">
        <f>$D$6</f>
        <v>45473</v>
      </c>
      <c r="E49" s="160">
        <f>$E$6</f>
        <v>45382</v>
      </c>
      <c r="F49" s="160">
        <f>$F$6</f>
        <v>45291</v>
      </c>
      <c r="G49" s="160">
        <f>$G$6</f>
        <v>45199</v>
      </c>
    </row>
    <row r="50" spans="1:7" ht="12.6" customHeight="1">
      <c r="A50" s="208"/>
      <c r="B50" s="38" t="s">
        <v>4</v>
      </c>
      <c r="C50" s="37">
        <v>315607</v>
      </c>
      <c r="D50" s="117">
        <v>290461</v>
      </c>
      <c r="E50" s="37">
        <v>285127.95746006875</v>
      </c>
      <c r="F50" s="117">
        <v>278106.91010372434</v>
      </c>
      <c r="G50" s="37">
        <v>269946.91358083882</v>
      </c>
    </row>
    <row r="51" spans="1:7" ht="12.6" customHeight="1">
      <c r="A51" s="208"/>
      <c r="B51" s="50" t="s">
        <v>100</v>
      </c>
      <c r="C51" s="36">
        <v>265271</v>
      </c>
      <c r="D51" s="116">
        <v>244420</v>
      </c>
      <c r="E51" s="36">
        <v>239065.52945844602</v>
      </c>
      <c r="F51" s="116">
        <v>235765.606470528</v>
      </c>
      <c r="G51" s="36">
        <v>228432.88320709</v>
      </c>
    </row>
    <row r="52" spans="1:7" ht="12.6" customHeight="1">
      <c r="A52" s="208"/>
      <c r="B52" s="38" t="s">
        <v>57</v>
      </c>
      <c r="C52" s="36">
        <v>172950</v>
      </c>
      <c r="D52" s="116">
        <v>155991</v>
      </c>
      <c r="E52" s="36">
        <v>152933.55124278271</v>
      </c>
      <c r="F52" s="116">
        <v>150003.34665031539</v>
      </c>
      <c r="G52" s="36">
        <v>145611.71348259479</v>
      </c>
    </row>
    <row r="53" spans="1:7" ht="12.6" customHeight="1">
      <c r="A53" s="208"/>
      <c r="B53" s="88" t="s">
        <v>58</v>
      </c>
      <c r="C53" s="89">
        <v>0.54799164784051047</v>
      </c>
      <c r="D53" s="191">
        <v>0.53704628160062795</v>
      </c>
      <c r="E53" s="89">
        <v>0.5363681366258185</v>
      </c>
      <c r="F53" s="191">
        <v>0.53937295766714066</v>
      </c>
      <c r="G53" s="89">
        <v>0.53940869910701761</v>
      </c>
    </row>
    <row r="54" spans="1:7" ht="12.6" customHeight="1">
      <c r="A54" s="208"/>
      <c r="B54" s="201" t="s">
        <v>15</v>
      </c>
      <c r="C54" s="36">
        <v>78944</v>
      </c>
      <c r="D54" s="116">
        <v>66120</v>
      </c>
      <c r="E54" s="36">
        <v>66041.538377429693</v>
      </c>
      <c r="F54" s="116">
        <v>65086.974002560382</v>
      </c>
      <c r="G54" s="36">
        <v>64903.851497125783</v>
      </c>
    </row>
    <row r="55" spans="1:7" ht="12.6" customHeight="1">
      <c r="A55" s="208"/>
      <c r="B55" s="49" t="s">
        <v>99</v>
      </c>
      <c r="C55" s="120">
        <v>55163</v>
      </c>
      <c r="D55" s="132">
        <v>38312</v>
      </c>
      <c r="E55" s="120">
        <v>35882.338870477688</v>
      </c>
      <c r="F55" s="132">
        <v>40831.247325483375</v>
      </c>
      <c r="G55" s="120">
        <v>39389.765135120782</v>
      </c>
    </row>
    <row r="56" spans="1:7" ht="12.6" hidden="1" customHeight="1">
      <c r="A56" s="208"/>
      <c r="B56" s="305" t="s">
        <v>29</v>
      </c>
      <c r="C56" s="120">
        <v>12546</v>
      </c>
      <c r="D56" s="132">
        <v>9257</v>
      </c>
      <c r="E56" s="120">
        <v>8906.9864189570053</v>
      </c>
      <c r="F56" s="132">
        <v>9443.3241092269982</v>
      </c>
      <c r="G56" s="120">
        <v>8230.5770025759994</v>
      </c>
    </row>
    <row r="57" spans="1:7" ht="12.6" customHeight="1">
      <c r="A57" s="208"/>
      <c r="B57" s="307" t="s">
        <v>222</v>
      </c>
      <c r="C57" s="119">
        <v>42617</v>
      </c>
      <c r="D57" s="184">
        <v>29055</v>
      </c>
      <c r="E57" s="119">
        <v>26975.352451520681</v>
      </c>
      <c r="F57" s="184">
        <v>31387.923216256379</v>
      </c>
      <c r="G57" s="119">
        <v>31159.188132544783</v>
      </c>
    </row>
    <row r="58" spans="1:7" ht="12.6" customHeight="1">
      <c r="A58" s="208"/>
      <c r="B58" s="306" t="s">
        <v>220</v>
      </c>
      <c r="C58" s="120">
        <v>2479</v>
      </c>
      <c r="D58" s="132">
        <v>2241</v>
      </c>
      <c r="E58" s="120">
        <v>2358.9479126909996</v>
      </c>
      <c r="F58" s="132">
        <v>2367.6565578800005</v>
      </c>
      <c r="G58" s="120">
        <v>2378.3538150019999</v>
      </c>
    </row>
    <row r="59" spans="1:7" ht="12.6" customHeight="1">
      <c r="A59" s="208"/>
      <c r="B59" s="308" t="s">
        <v>221</v>
      </c>
      <c r="C59" s="311">
        <v>40138</v>
      </c>
      <c r="D59" s="312">
        <v>26814</v>
      </c>
      <c r="E59" s="311">
        <v>24616.404538829684</v>
      </c>
      <c r="F59" s="312">
        <v>29020.266658376378</v>
      </c>
      <c r="G59" s="311">
        <v>28780.834317542784</v>
      </c>
    </row>
    <row r="60" spans="1:7" ht="12.6" customHeight="1">
      <c r="A60" s="208"/>
      <c r="B60" s="73" t="s">
        <v>53</v>
      </c>
      <c r="C60" s="82">
        <v>62599.134495766222</v>
      </c>
      <c r="D60" s="114">
        <v>67811.686184239908</v>
      </c>
      <c r="E60" s="82">
        <v>84912.427882464719</v>
      </c>
      <c r="F60" s="114">
        <v>77562.560021841229</v>
      </c>
      <c r="G60" s="82">
        <v>77783.166730380151</v>
      </c>
    </row>
    <row r="61" spans="1:7" ht="12.6" customHeight="1">
      <c r="A61" s="208"/>
      <c r="B61" s="73" t="s">
        <v>54</v>
      </c>
      <c r="C61" s="80">
        <v>110350.86550423378</v>
      </c>
      <c r="D61" s="192">
        <v>88179.313815760092</v>
      </c>
      <c r="E61" s="80">
        <v>68021.123360317986</v>
      </c>
      <c r="F61" s="192">
        <v>72440.786628474161</v>
      </c>
      <c r="G61" s="80">
        <v>67828.546752214635</v>
      </c>
    </row>
    <row r="62" spans="1:7" ht="12.6" customHeight="1">
      <c r="A62" s="208"/>
      <c r="B62" s="81" t="s">
        <v>62</v>
      </c>
      <c r="C62" s="83">
        <v>4605013.2023866596</v>
      </c>
      <c r="D62" s="193">
        <v>4489486.6493026605</v>
      </c>
      <c r="E62" s="83">
        <v>4423289.8356513958</v>
      </c>
      <c r="F62" s="193">
        <v>4354231.9204780487</v>
      </c>
      <c r="G62" s="83">
        <v>4291087.0541069666</v>
      </c>
    </row>
    <row r="63" spans="1:7" customFormat="1" ht="21.75" customHeight="1">
      <c r="B63" s="485"/>
      <c r="C63" s="485"/>
      <c r="D63" s="485"/>
      <c r="E63" s="485"/>
      <c r="F63" s="485"/>
      <c r="G63" s="485"/>
    </row>
    <row r="64" spans="1:7" ht="12.6" customHeight="1">
      <c r="A64" s="20"/>
      <c r="B64" s="87" t="s">
        <v>64</v>
      </c>
      <c r="C64" s="1"/>
      <c r="D64" s="1"/>
      <c r="E64" s="1"/>
      <c r="F64" s="1"/>
      <c r="G64" s="1"/>
    </row>
    <row r="65" spans="1:9" customFormat="1" ht="12.6" customHeight="1"/>
    <row r="66" spans="1:9" ht="12.6" customHeight="1">
      <c r="A66" s="19" t="s">
        <v>103</v>
      </c>
      <c r="B66" s="1" t="s">
        <v>301</v>
      </c>
      <c r="C66" s="1"/>
      <c r="D66" s="1"/>
      <c r="E66" s="1"/>
      <c r="F66" s="1"/>
      <c r="G66" s="1"/>
    </row>
    <row r="67" spans="1:9" ht="12.6" customHeight="1">
      <c r="A67" s="20"/>
      <c r="G67" s="3" t="str">
        <f>'Trends file-1'!$G$6</f>
        <v>Amount in Rs Mn, except ratios</v>
      </c>
      <c r="H67" s="28"/>
      <c r="I67" s="28"/>
    </row>
    <row r="68" spans="1:9" ht="12.75" customHeight="1">
      <c r="A68" s="20"/>
      <c r="B68" s="486" t="s">
        <v>0</v>
      </c>
      <c r="C68" s="490" t="s">
        <v>1</v>
      </c>
      <c r="D68" s="491"/>
      <c r="E68" s="491"/>
      <c r="F68" s="491"/>
      <c r="G68" s="491"/>
      <c r="H68" s="258"/>
      <c r="I68" s="258"/>
    </row>
    <row r="69" spans="1:9" ht="24.95" customHeight="1">
      <c r="A69" s="20"/>
      <c r="B69" s="487"/>
      <c r="C69" s="160">
        <f>$C$6</f>
        <v>45565</v>
      </c>
      <c r="D69" s="160">
        <f>$D$6</f>
        <v>45473</v>
      </c>
      <c r="E69" s="160">
        <f>$E$6</f>
        <v>45382</v>
      </c>
      <c r="F69" s="160">
        <f>$F$6</f>
        <v>45291</v>
      </c>
      <c r="G69" s="160">
        <f>$G$6</f>
        <v>45199</v>
      </c>
      <c r="H69" s="8"/>
      <c r="I69" s="8"/>
    </row>
    <row r="70" spans="1:9" ht="12.6" customHeight="1">
      <c r="A70" s="209"/>
      <c r="B70" s="2" t="s">
        <v>4</v>
      </c>
      <c r="C70" s="37">
        <v>248371</v>
      </c>
      <c r="D70" s="117">
        <v>225274.4</v>
      </c>
      <c r="E70" s="37">
        <v>220656.78353400007</v>
      </c>
      <c r="F70" s="117">
        <v>216385.55117799997</v>
      </c>
      <c r="G70" s="37">
        <v>209520.93762199997</v>
      </c>
      <c r="H70" s="5"/>
      <c r="I70" s="77"/>
    </row>
    <row r="71" spans="1:9" ht="12.6" customHeight="1">
      <c r="A71" s="209"/>
      <c r="B71" s="2" t="s">
        <v>57</v>
      </c>
      <c r="C71" s="36">
        <v>141710</v>
      </c>
      <c r="D71" s="116">
        <v>125274</v>
      </c>
      <c r="E71" s="36">
        <v>121607.10500399992</v>
      </c>
      <c r="F71" s="116">
        <v>119239.74851200011</v>
      </c>
      <c r="G71" s="36">
        <v>115039.43971699997</v>
      </c>
      <c r="H71" s="5"/>
      <c r="I71" s="77"/>
    </row>
    <row r="72" spans="1:9" s="1" customFormat="1">
      <c r="A72" s="209"/>
      <c r="B72" s="88" t="s">
        <v>58</v>
      </c>
      <c r="C72" s="89">
        <v>0.57055775432719602</v>
      </c>
      <c r="D72" s="191">
        <v>0.55609514441054997</v>
      </c>
      <c r="E72" s="89">
        <v>0.55111428280772523</v>
      </c>
      <c r="F72" s="191">
        <v>0.55105226695063769</v>
      </c>
      <c r="G72" s="89">
        <v>0.54905939722618291</v>
      </c>
      <c r="H72" s="9"/>
      <c r="I72" s="77"/>
    </row>
    <row r="73" spans="1:9" ht="12.6" customHeight="1">
      <c r="A73" s="209"/>
      <c r="B73" s="205" t="s">
        <v>15</v>
      </c>
      <c r="C73" s="36">
        <v>61891</v>
      </c>
      <c r="D73" s="116">
        <v>48372</v>
      </c>
      <c r="E73" s="36">
        <v>48287.15095599991</v>
      </c>
      <c r="F73" s="116">
        <v>47945.011234000092</v>
      </c>
      <c r="G73" s="36">
        <v>46777.167343999972</v>
      </c>
      <c r="H73" s="5"/>
      <c r="I73" s="77"/>
    </row>
    <row r="74" spans="1:9" s="1" customFormat="1">
      <c r="A74" s="209"/>
      <c r="B74" s="73" t="s">
        <v>53</v>
      </c>
      <c r="C74" s="82">
        <v>39881.223553814874</v>
      </c>
      <c r="D74" s="114">
        <v>48480.646700913472</v>
      </c>
      <c r="E74" s="82">
        <v>60102.239916877508</v>
      </c>
      <c r="F74" s="114">
        <v>57479.019008993986</v>
      </c>
      <c r="G74" s="82">
        <v>56856.13662305475</v>
      </c>
      <c r="H74" s="9"/>
      <c r="I74" s="77"/>
    </row>
    <row r="75" spans="1:9" s="1" customFormat="1">
      <c r="A75" s="209"/>
      <c r="B75" s="73" t="s">
        <v>54</v>
      </c>
      <c r="C75" s="80">
        <v>101828.77644618513</v>
      </c>
      <c r="D75" s="192">
        <v>76793.353299086535</v>
      </c>
      <c r="E75" s="80">
        <v>61504.865087122416</v>
      </c>
      <c r="F75" s="192">
        <v>61760.729503006121</v>
      </c>
      <c r="G75" s="80">
        <v>58183.303093945222</v>
      </c>
      <c r="H75" s="9"/>
      <c r="I75" s="77"/>
    </row>
    <row r="76" spans="1:9" s="1" customFormat="1">
      <c r="A76" s="209"/>
      <c r="B76" s="81" t="s">
        <v>62</v>
      </c>
      <c r="C76" s="83">
        <v>3638632.6163409995</v>
      </c>
      <c r="D76" s="193">
        <v>3546874.5564206303</v>
      </c>
      <c r="E76" s="83">
        <v>3519054.4016859997</v>
      </c>
      <c r="F76" s="193">
        <v>3481445.151108</v>
      </c>
      <c r="G76" s="83">
        <v>3440834.3471670002</v>
      </c>
      <c r="H76" s="9"/>
      <c r="I76" s="77"/>
    </row>
    <row r="77" spans="1:9" s="38" customFormat="1" ht="20.25" customHeight="1">
      <c r="A77" s="304"/>
      <c r="B77" s="463"/>
      <c r="C77" s="463"/>
      <c r="D77" s="463"/>
      <c r="E77" s="463"/>
      <c r="F77" s="463"/>
      <c r="G77" s="463"/>
    </row>
    <row r="78" spans="1:9">
      <c r="A78" s="20"/>
      <c r="B78" s="29"/>
      <c r="C78" s="29"/>
      <c r="D78" s="29"/>
      <c r="E78" s="29"/>
      <c r="F78" s="29"/>
    </row>
    <row r="79" spans="1:9" ht="12.6" customHeight="1">
      <c r="A79" s="19" t="s">
        <v>104</v>
      </c>
      <c r="B79" s="1" t="s">
        <v>302</v>
      </c>
      <c r="C79" s="1"/>
      <c r="D79" s="1"/>
      <c r="E79" s="1"/>
      <c r="F79" s="1"/>
      <c r="G79" s="1"/>
    </row>
    <row r="80" spans="1:9" ht="12.6" customHeight="1">
      <c r="A80" s="20"/>
      <c r="G80" s="3" t="str">
        <f>'Trends file-1'!$G$6</f>
        <v>Amount in Rs Mn, except ratios</v>
      </c>
    </row>
    <row r="81" spans="1:9" ht="12.75" customHeight="1">
      <c r="A81" s="20"/>
      <c r="B81" s="486" t="s">
        <v>0</v>
      </c>
      <c r="C81" s="490" t="s">
        <v>1</v>
      </c>
      <c r="D81" s="491"/>
      <c r="E81" s="491"/>
      <c r="F81" s="491"/>
      <c r="G81" s="491"/>
      <c r="H81" s="258"/>
      <c r="I81" s="258"/>
    </row>
    <row r="82" spans="1:9" ht="24.95" customHeight="1">
      <c r="A82" s="20"/>
      <c r="B82" s="487"/>
      <c r="C82" s="160">
        <f>$C$6</f>
        <v>45565</v>
      </c>
      <c r="D82" s="160">
        <f>$D$6</f>
        <v>45473</v>
      </c>
      <c r="E82" s="160">
        <f>$E$6</f>
        <v>45382</v>
      </c>
      <c r="F82" s="160">
        <f>$F$6</f>
        <v>45291</v>
      </c>
      <c r="G82" s="160">
        <f>$G$6</f>
        <v>45199</v>
      </c>
      <c r="H82" s="8"/>
      <c r="I82" s="8"/>
    </row>
    <row r="83" spans="1:9" ht="12.6" customHeight="1">
      <c r="A83" s="209"/>
      <c r="B83" s="2" t="s">
        <v>4</v>
      </c>
      <c r="C83" s="37">
        <v>14321</v>
      </c>
      <c r="D83" s="117">
        <v>13670</v>
      </c>
      <c r="E83" s="37">
        <v>13155.006759000004</v>
      </c>
      <c r="F83" s="117">
        <v>12718.116070999999</v>
      </c>
      <c r="G83" s="37">
        <v>12207.437658000001</v>
      </c>
      <c r="H83" s="5"/>
      <c r="I83" s="77"/>
    </row>
    <row r="84" spans="1:9" ht="12.6" customHeight="1">
      <c r="A84" s="209"/>
      <c r="B84" s="2" t="s">
        <v>57</v>
      </c>
      <c r="C84" s="36">
        <v>7203</v>
      </c>
      <c r="D84" s="116">
        <v>6867</v>
      </c>
      <c r="E84" s="36">
        <v>6565.5190680000014</v>
      </c>
      <c r="F84" s="116">
        <v>6383.5626940000038</v>
      </c>
      <c r="G84" s="36">
        <v>6073.4301899999991</v>
      </c>
      <c r="H84" s="5"/>
      <c r="I84" s="77"/>
    </row>
    <row r="85" spans="1:9" ht="12.6" customHeight="1">
      <c r="A85" s="209"/>
      <c r="B85" s="88" t="s">
        <v>58</v>
      </c>
      <c r="C85" s="89">
        <v>0.50296766985545704</v>
      </c>
      <c r="D85" s="191">
        <v>0.50234089246525238</v>
      </c>
      <c r="E85" s="89">
        <v>0.49908899237229193</v>
      </c>
      <c r="F85" s="191">
        <v>0.50192675222990613</v>
      </c>
      <c r="G85" s="89">
        <v>0.49751883729832919</v>
      </c>
      <c r="H85" s="5"/>
      <c r="I85" s="77"/>
    </row>
    <row r="86" spans="1:9" s="1" customFormat="1">
      <c r="A86" s="209"/>
      <c r="B86" s="205" t="s">
        <v>15</v>
      </c>
      <c r="C86" s="36">
        <v>3385</v>
      </c>
      <c r="D86" s="116">
        <v>3481</v>
      </c>
      <c r="E86" s="36">
        <v>3261.4039090000015</v>
      </c>
      <c r="F86" s="116">
        <v>3008.8914510000041</v>
      </c>
      <c r="G86" s="36">
        <v>2895.4156509999993</v>
      </c>
      <c r="H86" s="9"/>
      <c r="I86" s="77"/>
    </row>
    <row r="87" spans="1:9" s="1" customFormat="1">
      <c r="A87" s="209"/>
      <c r="B87" s="73" t="s">
        <v>53</v>
      </c>
      <c r="C87" s="82">
        <v>9460.0614370519997</v>
      </c>
      <c r="D87" s="114">
        <v>7072.2860581035766</v>
      </c>
      <c r="E87" s="82">
        <v>8156.9987815429695</v>
      </c>
      <c r="F87" s="114">
        <v>7816.7454101427611</v>
      </c>
      <c r="G87" s="82">
        <v>7569.4758386148487</v>
      </c>
      <c r="H87" s="9"/>
      <c r="I87" s="77"/>
    </row>
    <row r="88" spans="1:9" s="1" customFormat="1">
      <c r="A88" s="209"/>
      <c r="B88" s="73" t="s">
        <v>54</v>
      </c>
      <c r="C88" s="82">
        <v>-2257.0614370519997</v>
      </c>
      <c r="D88" s="114">
        <v>-205.28605810357658</v>
      </c>
      <c r="E88" s="82">
        <v>-1591.4797135429681</v>
      </c>
      <c r="F88" s="114">
        <v>-1433.1827161427573</v>
      </c>
      <c r="G88" s="82">
        <v>-1496.0456486148496</v>
      </c>
      <c r="H88" s="9"/>
      <c r="I88" s="77"/>
    </row>
    <row r="89" spans="1:9" s="1" customFormat="1">
      <c r="A89" s="209"/>
      <c r="B89" s="81" t="s">
        <v>62</v>
      </c>
      <c r="C89" s="83">
        <v>175949.27935862998</v>
      </c>
      <c r="D89" s="193">
        <v>169050.62901423997</v>
      </c>
      <c r="E89" s="83">
        <v>161967.873956</v>
      </c>
      <c r="F89" s="193">
        <v>154413.001093</v>
      </c>
      <c r="G89" s="83">
        <v>146820.611917</v>
      </c>
      <c r="H89" s="9"/>
      <c r="I89" s="77"/>
    </row>
    <row r="90" spans="1:9" ht="27" customHeight="1">
      <c r="A90" s="20"/>
      <c r="B90" s="466"/>
      <c r="C90" s="466"/>
      <c r="D90" s="466"/>
      <c r="E90" s="466"/>
      <c r="F90" s="466"/>
      <c r="G90" s="466"/>
    </row>
    <row r="91" spans="1:9">
      <c r="A91" s="19" t="s">
        <v>105</v>
      </c>
      <c r="B91" s="1" t="s">
        <v>72</v>
      </c>
      <c r="C91" s="1"/>
      <c r="D91" s="1"/>
      <c r="E91" s="1"/>
      <c r="F91" s="1"/>
      <c r="G91" s="1"/>
    </row>
    <row r="92" spans="1:9">
      <c r="A92" s="20"/>
      <c r="G92" s="3" t="str">
        <f>'Trends file-1'!$G$6</f>
        <v>Amount in Rs Mn, except ratios</v>
      </c>
    </row>
    <row r="93" spans="1:9" ht="12.75" customHeight="1">
      <c r="A93" s="20"/>
      <c r="B93" s="486" t="s">
        <v>0</v>
      </c>
      <c r="C93" s="490" t="s">
        <v>1</v>
      </c>
      <c r="D93" s="491"/>
      <c r="E93" s="491"/>
      <c r="F93" s="491"/>
      <c r="G93" s="491"/>
    </row>
    <row r="94" spans="1:9" ht="24.75" customHeight="1">
      <c r="A94" s="20"/>
      <c r="B94" s="487"/>
      <c r="C94" s="160">
        <f>$C$6</f>
        <v>45565</v>
      </c>
      <c r="D94" s="160">
        <f>$D$6</f>
        <v>45473</v>
      </c>
      <c r="E94" s="160">
        <f>$E$6</f>
        <v>45382</v>
      </c>
      <c r="F94" s="160">
        <f>$F$6</f>
        <v>45291</v>
      </c>
      <c r="G94" s="160">
        <f>$G$6</f>
        <v>45199</v>
      </c>
    </row>
    <row r="95" spans="1:9">
      <c r="A95" s="209"/>
      <c r="B95" s="2" t="s">
        <v>4</v>
      </c>
      <c r="C95" s="37">
        <v>7586</v>
      </c>
      <c r="D95" s="117">
        <v>7771</v>
      </c>
      <c r="E95" s="37">
        <v>7693.4150569999965</v>
      </c>
      <c r="F95" s="117">
        <v>7837.163896</v>
      </c>
      <c r="G95" s="37">
        <v>7514.5563480000001</v>
      </c>
    </row>
    <row r="96" spans="1:9">
      <c r="A96" s="209"/>
      <c r="B96" s="2" t="s">
        <v>57</v>
      </c>
      <c r="C96" s="36">
        <v>4243</v>
      </c>
      <c r="D96" s="116">
        <v>4402</v>
      </c>
      <c r="E96" s="36">
        <v>4391.1461019999979</v>
      </c>
      <c r="F96" s="116">
        <v>4285.0463120000013</v>
      </c>
      <c r="G96" s="36">
        <v>4212.1457589999982</v>
      </c>
    </row>
    <row r="97" spans="1:9">
      <c r="A97" s="209"/>
      <c r="B97" s="88" t="s">
        <v>58</v>
      </c>
      <c r="C97" s="89">
        <v>0.55931979963089906</v>
      </c>
      <c r="D97" s="191">
        <v>0.56646506241153005</v>
      </c>
      <c r="E97" s="89">
        <v>0.57076682714585014</v>
      </c>
      <c r="F97" s="191">
        <v>0.54675981884046609</v>
      </c>
      <c r="G97" s="89">
        <v>0.56053152893331637</v>
      </c>
    </row>
    <row r="98" spans="1:9">
      <c r="A98" s="209"/>
      <c r="B98" s="205" t="s">
        <v>15</v>
      </c>
      <c r="C98" s="36">
        <v>12</v>
      </c>
      <c r="D98" s="116">
        <v>832</v>
      </c>
      <c r="E98" s="36">
        <v>544.57966099999794</v>
      </c>
      <c r="F98" s="116">
        <v>789.13621100000182</v>
      </c>
      <c r="G98" s="36">
        <v>374.30839599999854</v>
      </c>
    </row>
    <row r="99" spans="1:9">
      <c r="A99" s="209"/>
      <c r="B99" s="73" t="s">
        <v>53</v>
      </c>
      <c r="C99" s="82">
        <v>4251.6728830000002</v>
      </c>
      <c r="D99" s="114">
        <v>4078.0986539999999</v>
      </c>
      <c r="E99" s="82">
        <v>3070.6824271199966</v>
      </c>
      <c r="F99" s="114">
        <v>3716.8138145570006</v>
      </c>
      <c r="G99" s="82">
        <v>3754.7317059300003</v>
      </c>
    </row>
    <row r="100" spans="1:9">
      <c r="A100" s="209"/>
      <c r="B100" s="73" t="s">
        <v>54</v>
      </c>
      <c r="C100" s="36">
        <v>-8.6728830000001835</v>
      </c>
      <c r="D100" s="116">
        <v>323.9013460000001</v>
      </c>
      <c r="E100" s="36">
        <v>1320.4636748800012</v>
      </c>
      <c r="F100" s="116">
        <v>568.23249744300074</v>
      </c>
      <c r="G100" s="36">
        <v>457.41405306999786</v>
      </c>
    </row>
    <row r="101" spans="1:9">
      <c r="A101" s="209"/>
      <c r="B101" s="81" t="s">
        <v>62</v>
      </c>
      <c r="C101" s="83">
        <v>133432.70576300003</v>
      </c>
      <c r="D101" s="193">
        <v>132596.74665839001</v>
      </c>
      <c r="E101" s="83">
        <v>131408.16911300001</v>
      </c>
      <c r="F101" s="193">
        <v>130977.84963</v>
      </c>
      <c r="G101" s="83">
        <v>130347.857987</v>
      </c>
    </row>
    <row r="102" spans="1:9" ht="7.5" customHeight="1">
      <c r="A102" s="20"/>
      <c r="B102" s="485"/>
      <c r="C102" s="485"/>
      <c r="D102" s="485"/>
      <c r="E102" s="485"/>
      <c r="F102" s="485"/>
      <c r="G102" s="485"/>
    </row>
    <row r="103" spans="1:9">
      <c r="A103" s="20"/>
      <c r="B103" s="418"/>
      <c r="C103" s="418"/>
      <c r="D103" s="418"/>
      <c r="E103" s="418"/>
      <c r="F103" s="418"/>
      <c r="G103" s="418"/>
    </row>
    <row r="104" spans="1:9">
      <c r="A104" s="20"/>
      <c r="B104" s="87" t="s">
        <v>65</v>
      </c>
      <c r="C104" s="87"/>
      <c r="D104" s="87"/>
      <c r="E104" s="87"/>
    </row>
    <row r="105" spans="1:9">
      <c r="A105" s="20"/>
    </row>
    <row r="106" spans="1:9" ht="12.6" customHeight="1">
      <c r="A106" s="19" t="s">
        <v>106</v>
      </c>
      <c r="B106" s="1" t="s">
        <v>303</v>
      </c>
      <c r="C106" s="1"/>
      <c r="D106" s="1"/>
      <c r="E106" s="1"/>
      <c r="F106" s="1"/>
      <c r="G106" s="1"/>
    </row>
    <row r="107" spans="1:9" ht="12.6" customHeight="1">
      <c r="A107" s="20"/>
      <c r="G107" s="3" t="str">
        <f>'Trends file-1'!$G$6</f>
        <v>Amount in Rs Mn, except ratios</v>
      </c>
    </row>
    <row r="108" spans="1:9" ht="12.75" customHeight="1">
      <c r="A108" s="20"/>
      <c r="B108" s="486" t="s">
        <v>0</v>
      </c>
      <c r="C108" s="490" t="s">
        <v>1</v>
      </c>
      <c r="D108" s="491"/>
      <c r="E108" s="491"/>
      <c r="F108" s="491"/>
      <c r="G108" s="491"/>
      <c r="H108" s="258"/>
      <c r="I108" s="258"/>
    </row>
    <row r="109" spans="1:9" ht="24.95" customHeight="1">
      <c r="A109" s="20"/>
      <c r="B109" s="487"/>
      <c r="C109" s="160">
        <f>$C$6</f>
        <v>45565</v>
      </c>
      <c r="D109" s="160">
        <f>$D$6</f>
        <v>45473</v>
      </c>
      <c r="E109" s="160">
        <f>$E$6</f>
        <v>45382</v>
      </c>
      <c r="F109" s="160">
        <f>$F$6</f>
        <v>45291</v>
      </c>
      <c r="G109" s="160">
        <f>$G$6</f>
        <v>45199</v>
      </c>
      <c r="H109" s="8"/>
      <c r="I109" s="8"/>
    </row>
    <row r="110" spans="1:9" ht="12.6" customHeight="1">
      <c r="A110" s="209"/>
      <c r="B110" s="2" t="s">
        <v>4</v>
      </c>
      <c r="C110" s="37">
        <v>56555</v>
      </c>
      <c r="D110" s="117">
        <v>54765</v>
      </c>
      <c r="E110" s="37">
        <v>54616.101027068944</v>
      </c>
      <c r="F110" s="117">
        <v>51948.010027724027</v>
      </c>
      <c r="G110" s="37">
        <v>51100.110061839005</v>
      </c>
      <c r="H110" s="5"/>
      <c r="I110" s="77"/>
    </row>
    <row r="111" spans="1:9" ht="12.6" customHeight="1">
      <c r="A111" s="209"/>
      <c r="B111" s="2" t="s">
        <v>57</v>
      </c>
      <c r="C111" s="36">
        <v>20208</v>
      </c>
      <c r="D111" s="116">
        <v>19855</v>
      </c>
      <c r="E111" s="36">
        <v>20830.155666282943</v>
      </c>
      <c r="F111" s="116">
        <v>20625.113802918018</v>
      </c>
      <c r="G111" s="36">
        <v>20577.683013659003</v>
      </c>
      <c r="H111" s="5"/>
      <c r="I111" s="77"/>
    </row>
    <row r="112" spans="1:9" ht="12.6" customHeight="1">
      <c r="A112" s="209"/>
      <c r="B112" s="88" t="s">
        <v>58</v>
      </c>
      <c r="C112" s="89">
        <v>0.35731588718946161</v>
      </c>
      <c r="D112" s="191">
        <v>0.36254907331324754</v>
      </c>
      <c r="E112" s="89">
        <v>0.38139221355180697</v>
      </c>
      <c r="F112" s="191">
        <v>0.39703376109904198</v>
      </c>
      <c r="G112" s="89">
        <v>0.40269351648669321</v>
      </c>
      <c r="H112" s="5"/>
      <c r="I112" s="77"/>
    </row>
    <row r="113" spans="1:9" s="1" customFormat="1">
      <c r="A113" s="209"/>
      <c r="B113" s="205" t="s">
        <v>15</v>
      </c>
      <c r="C113" s="36">
        <v>14441</v>
      </c>
      <c r="D113" s="116">
        <v>14330</v>
      </c>
      <c r="E113" s="36">
        <v>15127.727211929934</v>
      </c>
      <c r="F113" s="116">
        <v>15006.320007163016</v>
      </c>
      <c r="G113" s="36">
        <v>15287.373095190003</v>
      </c>
      <c r="H113" s="9"/>
      <c r="I113" s="77"/>
    </row>
    <row r="114" spans="1:9" s="1" customFormat="1">
      <c r="A114" s="209"/>
      <c r="B114" s="73" t="s">
        <v>53</v>
      </c>
      <c r="C114" s="82">
        <v>9006.1766218993525</v>
      </c>
      <c r="D114" s="114">
        <v>8180.6547712228621</v>
      </c>
      <c r="E114" s="82">
        <v>13582.50675692424</v>
      </c>
      <c r="F114" s="114">
        <v>8549.9817881474719</v>
      </c>
      <c r="G114" s="82">
        <v>9602.8225627805477</v>
      </c>
      <c r="H114" s="9"/>
      <c r="I114" s="77"/>
    </row>
    <row r="115" spans="1:9" s="1" customFormat="1">
      <c r="A115" s="209"/>
      <c r="B115" s="73" t="s">
        <v>54</v>
      </c>
      <c r="C115" s="80">
        <v>11201.823378100647</v>
      </c>
      <c r="D115" s="192">
        <v>11674.345228777138</v>
      </c>
      <c r="E115" s="80">
        <v>7247.6489093587024</v>
      </c>
      <c r="F115" s="192">
        <v>12075.132014770546</v>
      </c>
      <c r="G115" s="80">
        <v>10974.860450878456</v>
      </c>
      <c r="H115" s="9"/>
      <c r="I115" s="77"/>
    </row>
    <row r="116" spans="1:9" s="1" customFormat="1">
      <c r="A116" s="209"/>
      <c r="B116" s="81" t="s">
        <v>62</v>
      </c>
      <c r="C116" s="83">
        <v>343975.90947839996</v>
      </c>
      <c r="D116" s="193">
        <v>336571.54714540002</v>
      </c>
      <c r="E116" s="83">
        <v>328229.87217839604</v>
      </c>
      <c r="F116" s="193">
        <v>313280.71210404806</v>
      </c>
      <c r="G116" s="83">
        <v>306320.80032496597</v>
      </c>
      <c r="H116" s="9"/>
      <c r="I116" s="77"/>
    </row>
    <row r="117" spans="1:9">
      <c r="A117" s="20"/>
      <c r="B117" s="488"/>
      <c r="C117" s="488"/>
      <c r="D117" s="488"/>
      <c r="E117" s="488"/>
      <c r="F117" s="488"/>
      <c r="G117" s="488"/>
    </row>
    <row r="118" spans="1:9" ht="6" customHeight="1">
      <c r="A118" s="20"/>
      <c r="B118" s="467"/>
      <c r="C118" s="467"/>
      <c r="D118" s="467"/>
      <c r="E118" s="467"/>
      <c r="F118" s="467"/>
      <c r="G118" s="467"/>
    </row>
    <row r="119" spans="1:9" customFormat="1" ht="12.75">
      <c r="B119" s="420"/>
      <c r="C119" s="420"/>
      <c r="D119" s="420"/>
      <c r="E119" s="420"/>
      <c r="F119" s="420"/>
      <c r="G119" s="420"/>
    </row>
    <row r="120" spans="1:9" s="30" customFormat="1">
      <c r="A120" s="211">
        <v>4.2</v>
      </c>
      <c r="B120" s="22" t="s">
        <v>224</v>
      </c>
      <c r="C120" s="22"/>
      <c r="D120" s="22"/>
      <c r="E120" s="22"/>
    </row>
    <row r="121" spans="1:9" s="30" customFormat="1">
      <c r="A121" s="100"/>
    </row>
    <row r="122" spans="1:9" s="74" customFormat="1" ht="12.75" customHeight="1">
      <c r="A122" s="290"/>
      <c r="B122" s="1" t="s">
        <v>236</v>
      </c>
      <c r="G122" s="3" t="s">
        <v>161</v>
      </c>
    </row>
    <row r="123" spans="1:9" s="38" customFormat="1" ht="12.75" customHeight="1">
      <c r="A123" s="291"/>
      <c r="B123" s="492" t="s">
        <v>0</v>
      </c>
      <c r="C123" s="494" t="s">
        <v>1</v>
      </c>
      <c r="D123" s="495"/>
      <c r="E123" s="495"/>
      <c r="F123" s="495"/>
      <c r="G123" s="495"/>
    </row>
    <row r="124" spans="1:9" s="38" customFormat="1" ht="24" customHeight="1">
      <c r="A124" s="292"/>
      <c r="B124" s="493"/>
      <c r="C124" s="160">
        <f>$C$6</f>
        <v>45565</v>
      </c>
      <c r="D124" s="160">
        <f>$D$6</f>
        <v>45473</v>
      </c>
      <c r="E124" s="160">
        <f>$E$6</f>
        <v>45382</v>
      </c>
      <c r="F124" s="160">
        <f>$F$6</f>
        <v>45291</v>
      </c>
      <c r="G124" s="160">
        <f>$G$6</f>
        <v>45199</v>
      </c>
    </row>
    <row r="125" spans="1:9" s="38" customFormat="1">
      <c r="A125" s="208"/>
      <c r="B125" s="38" t="s">
        <v>4</v>
      </c>
      <c r="C125" s="293">
        <v>101631.1571631609</v>
      </c>
      <c r="D125" s="294">
        <v>96369.348685824254</v>
      </c>
      <c r="E125" s="293">
        <v>92932.501927844976</v>
      </c>
      <c r="F125" s="294">
        <v>102972.35068890199</v>
      </c>
      <c r="G125" s="293">
        <v>102767.63975801811</v>
      </c>
      <c r="I125" s="115"/>
    </row>
    <row r="126" spans="1:9" s="38" customFormat="1">
      <c r="A126" s="208"/>
      <c r="B126" s="38" t="s">
        <v>100</v>
      </c>
      <c r="C126" s="295">
        <v>82929.733820777401</v>
      </c>
      <c r="D126" s="505">
        <v>78679.409813754959</v>
      </c>
      <c r="E126" s="295">
        <v>75969.783761909013</v>
      </c>
      <c r="F126" s="296">
        <v>84836.292273710002</v>
      </c>
      <c r="G126" s="295">
        <v>84121.865458636996</v>
      </c>
      <c r="I126" s="115"/>
    </row>
    <row r="127" spans="1:9" s="38" customFormat="1">
      <c r="A127" s="208"/>
      <c r="B127" s="74" t="s">
        <v>57</v>
      </c>
      <c r="C127" s="295">
        <v>47258.500766475518</v>
      </c>
      <c r="D127" s="296">
        <v>43616.529097564257</v>
      </c>
      <c r="E127" s="295">
        <v>43236.906250850938</v>
      </c>
      <c r="F127" s="296">
        <v>50590.337462133022</v>
      </c>
      <c r="G127" s="295">
        <v>51157.696750332107</v>
      </c>
      <c r="I127" s="115"/>
    </row>
    <row r="128" spans="1:9" s="38" customFormat="1">
      <c r="A128" s="208"/>
      <c r="B128" s="88" t="s">
        <v>58</v>
      </c>
      <c r="C128" s="90">
        <v>0.46500012482004588</v>
      </c>
      <c r="D128" s="194">
        <v>0.45259752911436002</v>
      </c>
      <c r="E128" s="90">
        <v>0.46525064271293493</v>
      </c>
      <c r="F128" s="194">
        <v>0.49130020946084391</v>
      </c>
      <c r="G128" s="90">
        <v>0.49779966603096665</v>
      </c>
      <c r="I128" s="115"/>
    </row>
    <row r="129" spans="1:9" s="38" customFormat="1">
      <c r="A129" s="208"/>
      <c r="B129" s="205" t="s">
        <v>15</v>
      </c>
      <c r="C129" s="295">
        <v>31017.956108219274</v>
      </c>
      <c r="D129" s="296">
        <v>27932.863057466711</v>
      </c>
      <c r="E129" s="295">
        <v>28810.893333455933</v>
      </c>
      <c r="F129" s="296">
        <v>34000.886304886022</v>
      </c>
      <c r="G129" s="295">
        <v>34898.181808970105</v>
      </c>
      <c r="I129" s="115"/>
    </row>
    <row r="130" spans="1:9" s="38" customFormat="1">
      <c r="A130" s="208"/>
      <c r="B130" s="201" t="s">
        <v>99</v>
      </c>
      <c r="C130" s="295">
        <v>17871.099553270149</v>
      </c>
      <c r="D130" s="296">
        <v>16293.722708280256</v>
      </c>
      <c r="E130" s="295">
        <v>16967.173169438905</v>
      </c>
      <c r="F130" s="296">
        <v>4568.745106986029</v>
      </c>
      <c r="G130" s="295">
        <v>19130.515209532088</v>
      </c>
      <c r="I130" s="115"/>
    </row>
    <row r="131" spans="1:9" s="38" customFormat="1" hidden="1">
      <c r="A131" s="208"/>
      <c r="B131" s="305" t="s">
        <v>29</v>
      </c>
      <c r="C131" s="295">
        <v>7778.150985436022</v>
      </c>
      <c r="D131" s="296">
        <v>7156.1503369203447</v>
      </c>
      <c r="E131" s="295">
        <v>6457.1792802249965</v>
      </c>
      <c r="F131" s="296">
        <v>2373.3406723130065</v>
      </c>
      <c r="G131" s="295">
        <v>7755.6543138129982</v>
      </c>
      <c r="I131" s="115"/>
    </row>
    <row r="132" spans="1:9" s="38" customFormat="1">
      <c r="A132" s="208"/>
      <c r="B132" s="307" t="s">
        <v>222</v>
      </c>
      <c r="C132" s="311">
        <v>10092.948567834126</v>
      </c>
      <c r="D132" s="312">
        <v>9137.5723713599109</v>
      </c>
      <c r="E132" s="311">
        <v>10509.993889213909</v>
      </c>
      <c r="F132" s="312">
        <v>2195.4044346730225</v>
      </c>
      <c r="G132" s="311">
        <v>11374.86089571909</v>
      </c>
      <c r="I132" s="115"/>
    </row>
    <row r="133" spans="1:9" s="38" customFormat="1">
      <c r="A133" s="208"/>
      <c r="B133" s="306" t="s">
        <v>220</v>
      </c>
      <c r="C133" s="295">
        <v>5539.4180487123504</v>
      </c>
      <c r="D133" s="296">
        <v>5120.6980165724999</v>
      </c>
      <c r="E133" s="295">
        <v>5189.8858836559957</v>
      </c>
      <c r="F133" s="296">
        <v>2119.4401004700012</v>
      </c>
      <c r="G133" s="295">
        <v>6046.0438045769988</v>
      </c>
      <c r="I133" s="115"/>
    </row>
    <row r="134" spans="1:9" s="38" customFormat="1">
      <c r="A134" s="208"/>
      <c r="B134" s="308" t="s">
        <v>221</v>
      </c>
      <c r="C134" s="311">
        <v>4553.5305191217758</v>
      </c>
      <c r="D134" s="312">
        <v>4016.874354787411</v>
      </c>
      <c r="E134" s="311">
        <v>5320.1080055579132</v>
      </c>
      <c r="F134" s="312">
        <v>75.964334203021281</v>
      </c>
      <c r="G134" s="311">
        <v>5328.8170911420912</v>
      </c>
      <c r="I134" s="115"/>
    </row>
    <row r="135" spans="1:9" s="38" customFormat="1">
      <c r="A135" s="208"/>
      <c r="B135" s="73" t="s">
        <v>53</v>
      </c>
      <c r="C135" s="82">
        <v>14150.262966666667</v>
      </c>
      <c r="D135" s="114">
        <v>12253.927350000002</v>
      </c>
      <c r="E135" s="82">
        <v>20192.170050000001</v>
      </c>
      <c r="F135" s="114">
        <v>15145.604716666669</v>
      </c>
      <c r="G135" s="82">
        <v>14187.842833333334</v>
      </c>
      <c r="I135" s="115"/>
    </row>
    <row r="136" spans="1:9" s="38" customFormat="1">
      <c r="A136" s="208"/>
      <c r="B136" s="73" t="s">
        <v>54</v>
      </c>
      <c r="C136" s="82">
        <v>33108.537799808859</v>
      </c>
      <c r="D136" s="114">
        <v>31362.601747564255</v>
      </c>
      <c r="E136" s="82">
        <v>23044.736200850937</v>
      </c>
      <c r="F136" s="114">
        <v>35444.732745466354</v>
      </c>
      <c r="G136" s="82">
        <v>36969.853916998771</v>
      </c>
      <c r="I136" s="115"/>
    </row>
    <row r="137" spans="1:9" s="38" customFormat="1">
      <c r="A137" s="208"/>
      <c r="B137" s="113" t="s">
        <v>62</v>
      </c>
      <c r="C137" s="83">
        <v>601732.01513000007</v>
      </c>
      <c r="D137" s="193">
        <v>598009.44432199991</v>
      </c>
      <c r="E137" s="83">
        <v>589292.05753938889</v>
      </c>
      <c r="F137" s="193">
        <v>613741.15145865106</v>
      </c>
      <c r="G137" s="83">
        <v>654169.53784988401</v>
      </c>
      <c r="H137" s="115"/>
      <c r="I137" s="115"/>
    </row>
    <row r="138" spans="1:9" s="6" customFormat="1">
      <c r="A138" s="297"/>
      <c r="B138" s="488"/>
      <c r="C138" s="488"/>
      <c r="D138" s="488"/>
      <c r="E138" s="488"/>
      <c r="F138" s="488"/>
      <c r="G138" s="488"/>
    </row>
    <row r="139" spans="1:9">
      <c r="A139" s="208"/>
      <c r="B139" s="299"/>
      <c r="C139" s="74"/>
      <c r="D139" s="74"/>
      <c r="E139" s="74"/>
      <c r="F139" s="74"/>
      <c r="G139" s="74"/>
      <c r="H139" s="77"/>
      <c r="I139" s="77"/>
    </row>
    <row r="140" spans="1:9" s="30" customFormat="1" ht="12.75" customHeight="1">
      <c r="A140" s="100"/>
      <c r="B140" s="1" t="s">
        <v>195</v>
      </c>
      <c r="G140" s="175" t="s">
        <v>163</v>
      </c>
    </row>
    <row r="141" spans="1:9" ht="12.75" customHeight="1">
      <c r="A141" s="166"/>
      <c r="B141" s="486" t="s">
        <v>0</v>
      </c>
      <c r="C141" s="490" t="s">
        <v>1</v>
      </c>
      <c r="D141" s="491"/>
      <c r="E141" s="491"/>
      <c r="F141" s="491"/>
      <c r="G141" s="491"/>
    </row>
    <row r="142" spans="1:9" ht="24" customHeight="1">
      <c r="A142" s="167"/>
      <c r="B142" s="487"/>
      <c r="C142" s="160">
        <f>$C$6</f>
        <v>45565</v>
      </c>
      <c r="D142" s="160">
        <f>$D$6</f>
        <v>45473</v>
      </c>
      <c r="E142" s="160">
        <f>$E$6</f>
        <v>45382</v>
      </c>
      <c r="F142" s="160">
        <f>$F$6</f>
        <v>45291</v>
      </c>
      <c r="G142" s="160">
        <f>$G$6</f>
        <v>45199</v>
      </c>
    </row>
    <row r="143" spans="1:9">
      <c r="A143" s="208"/>
      <c r="B143" s="38" t="s">
        <v>4</v>
      </c>
      <c r="C143" s="37">
        <v>1213.8827630249998</v>
      </c>
      <c r="D143" s="117">
        <v>1156.0545827999999</v>
      </c>
      <c r="E143" s="37">
        <v>1118.3313196895995</v>
      </c>
      <c r="F143" s="117">
        <v>1237.3971474444636</v>
      </c>
      <c r="G143" s="37">
        <v>1245.9171077470487</v>
      </c>
      <c r="I143" s="77"/>
    </row>
    <row r="144" spans="1:9">
      <c r="A144" s="208"/>
      <c r="B144" s="38" t="s">
        <v>100</v>
      </c>
      <c r="C144" s="36">
        <v>990.68803992800008</v>
      </c>
      <c r="D144" s="116">
        <v>943.89285643000005</v>
      </c>
      <c r="E144" s="36">
        <v>914.20278432374823</v>
      </c>
      <c r="F144" s="116">
        <v>1019.4820475382853</v>
      </c>
      <c r="G144" s="36">
        <v>1019.8170856690124</v>
      </c>
      <c r="I144" s="77"/>
    </row>
    <row r="145" spans="1:9">
      <c r="A145" s="208"/>
      <c r="B145" s="74" t="s">
        <v>57</v>
      </c>
      <c r="C145" s="36">
        <v>564.14381044499987</v>
      </c>
      <c r="D145" s="116">
        <v>523.22802242099999</v>
      </c>
      <c r="E145" s="36">
        <v>520.29593999931785</v>
      </c>
      <c r="F145" s="116">
        <v>608.13081176887749</v>
      </c>
      <c r="G145" s="36">
        <v>620.20217322577423</v>
      </c>
      <c r="I145" s="77"/>
    </row>
    <row r="146" spans="1:9">
      <c r="A146" s="208"/>
      <c r="B146" s="88" t="s">
        <v>58</v>
      </c>
      <c r="C146" s="90">
        <v>0.46474324179309678</v>
      </c>
      <c r="D146" s="194">
        <v>0.45259802625731177</v>
      </c>
      <c r="E146" s="90">
        <v>0.46524310894174864</v>
      </c>
      <c r="F146" s="194">
        <v>0.49129805497322143</v>
      </c>
      <c r="G146" s="90">
        <v>0.49778766931554991</v>
      </c>
      <c r="I146" s="77"/>
    </row>
    <row r="147" spans="1:9">
      <c r="A147" s="208"/>
      <c r="B147" s="205" t="s">
        <v>15</v>
      </c>
      <c r="C147" s="36">
        <v>370.57196928699989</v>
      </c>
      <c r="D147" s="116">
        <v>335.084580695</v>
      </c>
      <c r="E147" s="36">
        <v>346.69087506058366</v>
      </c>
      <c r="F147" s="116">
        <v>408.57973703009122</v>
      </c>
      <c r="G147" s="36">
        <v>423.07239143202338</v>
      </c>
      <c r="I147" s="77"/>
    </row>
    <row r="148" spans="1:9">
      <c r="A148" s="208"/>
      <c r="B148" s="201" t="s">
        <v>99</v>
      </c>
      <c r="C148" s="36">
        <v>213.06951922099989</v>
      </c>
      <c r="D148" s="116">
        <v>195.38930526799996</v>
      </c>
      <c r="E148" s="36">
        <v>204.0456682634935</v>
      </c>
      <c r="F148" s="116">
        <v>54.903257155602546</v>
      </c>
      <c r="G148" s="36">
        <v>231.88864542447692</v>
      </c>
      <c r="I148" s="77"/>
    </row>
    <row r="149" spans="1:9" hidden="1">
      <c r="A149" s="208"/>
      <c r="B149" s="305" t="s">
        <v>29</v>
      </c>
      <c r="C149" s="36">
        <v>92.757701036000014</v>
      </c>
      <c r="D149" s="116">
        <v>84.820476513000017</v>
      </c>
      <c r="E149" s="36">
        <v>77.160718022792707</v>
      </c>
      <c r="F149" s="116">
        <v>28.518663442176262</v>
      </c>
      <c r="G149" s="36">
        <v>94.005116330915527</v>
      </c>
      <c r="I149" s="77"/>
    </row>
    <row r="150" spans="1:9">
      <c r="A150" s="208"/>
      <c r="B150" s="307" t="s">
        <v>222</v>
      </c>
      <c r="C150" s="311">
        <v>119.91181818499987</v>
      </c>
      <c r="D150" s="312">
        <v>110.56882875499994</v>
      </c>
      <c r="E150" s="311">
        <v>126.88495024070079</v>
      </c>
      <c r="F150" s="312">
        <v>26.384593713426284</v>
      </c>
      <c r="G150" s="311">
        <v>137.88352909356138</v>
      </c>
      <c r="I150" s="77"/>
    </row>
    <row r="151" spans="1:9">
      <c r="A151" s="208"/>
      <c r="B151" s="306" t="s">
        <v>220</v>
      </c>
      <c r="C151" s="36">
        <v>66.059798000000001</v>
      </c>
      <c r="D151" s="116">
        <v>62.094367999999989</v>
      </c>
      <c r="E151" s="36">
        <v>62.415760671387375</v>
      </c>
      <c r="F151" s="116">
        <v>25.469911000013518</v>
      </c>
      <c r="G151" s="36">
        <v>73.288361000010013</v>
      </c>
      <c r="I151" s="77"/>
    </row>
    <row r="152" spans="1:9">
      <c r="A152" s="208"/>
      <c r="B152" s="308" t="s">
        <v>221</v>
      </c>
      <c r="C152" s="311">
        <v>54.252020184999871</v>
      </c>
      <c r="D152" s="312">
        <v>48.474460754999953</v>
      </c>
      <c r="E152" s="311">
        <v>64.469189569313414</v>
      </c>
      <c r="F152" s="312">
        <v>0.91468271341276619</v>
      </c>
      <c r="G152" s="311">
        <v>64.595168093551365</v>
      </c>
      <c r="I152" s="77"/>
    </row>
    <row r="153" spans="1:9">
      <c r="A153" s="208"/>
      <c r="B153" s="73" t="s">
        <v>53</v>
      </c>
      <c r="C153" s="82">
        <v>169</v>
      </c>
      <c r="D153" s="114">
        <v>147</v>
      </c>
      <c r="E153" s="82">
        <v>243</v>
      </c>
      <c r="F153" s="114">
        <v>182.00000000000003</v>
      </c>
      <c r="G153" s="82">
        <v>172.00000000000003</v>
      </c>
      <c r="I153" s="77"/>
    </row>
    <row r="154" spans="1:9">
      <c r="A154" s="208"/>
      <c r="B154" s="73" t="s">
        <v>54</v>
      </c>
      <c r="C154" s="82">
        <v>395.14381044499987</v>
      </c>
      <c r="D154" s="114">
        <v>376.22802242099999</v>
      </c>
      <c r="E154" s="82">
        <v>277.29593999931785</v>
      </c>
      <c r="F154" s="114">
        <v>425.93081176887745</v>
      </c>
      <c r="G154" s="82">
        <v>448.20217322577423</v>
      </c>
      <c r="I154" s="77"/>
    </row>
    <row r="155" spans="1:9">
      <c r="A155" s="208"/>
      <c r="B155" s="113" t="s">
        <v>62</v>
      </c>
      <c r="C155" s="83">
        <v>7191.8327396831319</v>
      </c>
      <c r="D155" s="193">
        <v>7165.7888632698014</v>
      </c>
      <c r="E155" s="83">
        <v>7068.0639569384293</v>
      </c>
      <c r="F155" s="193">
        <v>7384.1161486620094</v>
      </c>
      <c r="G155" s="83">
        <v>7874.1845783002555</v>
      </c>
      <c r="H155" s="77"/>
      <c r="I155" s="77"/>
    </row>
    <row r="156" spans="1:9" ht="9" customHeight="1">
      <c r="B156" s="466"/>
      <c r="C156" s="466"/>
      <c r="D156" s="466"/>
      <c r="E156" s="466"/>
      <c r="F156" s="466"/>
      <c r="G156" s="466"/>
    </row>
    <row r="157" spans="1:9">
      <c r="B157" s="298"/>
      <c r="C157" s="298"/>
      <c r="D157" s="298"/>
      <c r="E157" s="298"/>
      <c r="F157" s="298"/>
      <c r="G157" s="298"/>
    </row>
    <row r="158" spans="1:9" s="30" customFormat="1" ht="12.75" customHeight="1">
      <c r="A158" s="100"/>
      <c r="B158" s="1"/>
      <c r="G158" s="175"/>
    </row>
    <row r="159" spans="1:9">
      <c r="B159" s="300"/>
    </row>
    <row r="160" spans="1:9" s="30" customFormat="1" ht="12.75" customHeight="1">
      <c r="A160" s="100"/>
      <c r="B160" s="1" t="s">
        <v>196</v>
      </c>
      <c r="G160" s="175" t="s">
        <v>163</v>
      </c>
    </row>
    <row r="161" spans="1:9" ht="12.75" customHeight="1">
      <c r="A161" s="166"/>
      <c r="B161" s="486" t="s">
        <v>0</v>
      </c>
      <c r="C161" s="490" t="s">
        <v>1</v>
      </c>
      <c r="D161" s="491"/>
      <c r="E161" s="491"/>
      <c r="F161" s="491"/>
      <c r="G161" s="491"/>
    </row>
    <row r="162" spans="1:9" ht="24" customHeight="1">
      <c r="A162" s="167"/>
      <c r="B162" s="487"/>
      <c r="C162" s="160">
        <f>$C$6</f>
        <v>45565</v>
      </c>
      <c r="D162" s="160">
        <f>$D$6</f>
        <v>45473</v>
      </c>
      <c r="E162" s="160">
        <f>$E$6</f>
        <v>45382</v>
      </c>
      <c r="F162" s="160">
        <f>$F$6</f>
        <v>45291</v>
      </c>
      <c r="G162" s="160">
        <f>$G$6</f>
        <v>45199</v>
      </c>
    </row>
    <row r="163" spans="1:9">
      <c r="A163" s="208"/>
      <c r="B163" s="2" t="s">
        <v>4</v>
      </c>
      <c r="C163" s="37">
        <v>1263.1535032604227</v>
      </c>
      <c r="D163" s="117">
        <v>1172.322963911653</v>
      </c>
      <c r="E163" s="37">
        <v>1120.3094435823234</v>
      </c>
      <c r="F163" s="117">
        <v>1099.2066483472843</v>
      </c>
      <c r="G163" s="37">
        <v>1045.9410200889081</v>
      </c>
      <c r="I163" s="77"/>
    </row>
    <row r="164" spans="1:9">
      <c r="A164" s="208"/>
      <c r="B164" s="38" t="s">
        <v>100</v>
      </c>
      <c r="C164" s="36">
        <v>1032.591643037352</v>
      </c>
      <c r="D164" s="116">
        <v>957.52573667545789</v>
      </c>
      <c r="E164" s="36">
        <v>915.72545205852089</v>
      </c>
      <c r="F164" s="116">
        <v>902.8993784357649</v>
      </c>
      <c r="G164" s="36">
        <v>855.20204078134179</v>
      </c>
      <c r="I164" s="77"/>
    </row>
    <row r="165" spans="1:9">
      <c r="A165" s="208"/>
      <c r="B165" s="30" t="s">
        <v>57</v>
      </c>
      <c r="C165" s="36">
        <v>588.75851766850155</v>
      </c>
      <c r="D165" s="116">
        <v>530.96908817290182</v>
      </c>
      <c r="E165" s="36">
        <v>519.12684546185517</v>
      </c>
      <c r="F165" s="116">
        <v>529.94463149642843</v>
      </c>
      <c r="G165" s="36">
        <v>508.50196637881464</v>
      </c>
      <c r="I165" s="77"/>
    </row>
    <row r="166" spans="1:9">
      <c r="A166" s="208"/>
      <c r="B166" s="88" t="s">
        <v>58</v>
      </c>
      <c r="C166" s="90">
        <v>0.46610211359807946</v>
      </c>
      <c r="D166" s="194">
        <v>0.45292048737255308</v>
      </c>
      <c r="E166" s="90">
        <v>0.46337808579197992</v>
      </c>
      <c r="F166" s="194">
        <v>0.48211556243153042</v>
      </c>
      <c r="G166" s="90">
        <v>0.48616696028958734</v>
      </c>
      <c r="I166" s="77"/>
    </row>
    <row r="167" spans="1:9">
      <c r="A167" s="208"/>
      <c r="B167" s="205" t="s">
        <v>15</v>
      </c>
      <c r="C167" s="36">
        <v>385.77834451473092</v>
      </c>
      <c r="D167" s="116">
        <v>340.19509128838342</v>
      </c>
      <c r="E167" s="36">
        <v>345.45437522587332</v>
      </c>
      <c r="F167" s="116">
        <v>354.80727692786286</v>
      </c>
      <c r="G167" s="36">
        <v>343.06377072342269</v>
      </c>
      <c r="I167" s="77"/>
    </row>
    <row r="168" spans="1:9">
      <c r="A168" s="208"/>
      <c r="B168" s="205" t="s">
        <v>99</v>
      </c>
      <c r="C168" s="36">
        <v>238.79404755140197</v>
      </c>
      <c r="D168" s="116">
        <v>213.56437627176453</v>
      </c>
      <c r="E168" s="36">
        <v>234.9111068810162</v>
      </c>
      <c r="F168" s="116">
        <v>244.41121263680276</v>
      </c>
      <c r="G168" s="36">
        <v>242.39972774849704</v>
      </c>
      <c r="I168" s="77"/>
    </row>
    <row r="169" spans="1:9">
      <c r="A169" s="208"/>
      <c r="B169" s="73" t="s">
        <v>53</v>
      </c>
      <c r="C169" s="82">
        <v>169</v>
      </c>
      <c r="D169" s="114">
        <v>147</v>
      </c>
      <c r="E169" s="82">
        <v>243</v>
      </c>
      <c r="F169" s="114">
        <v>182.00000000000003</v>
      </c>
      <c r="G169" s="82">
        <v>172.00000000000003</v>
      </c>
      <c r="I169" s="77"/>
    </row>
    <row r="170" spans="1:9">
      <c r="A170" s="208"/>
      <c r="B170" s="73" t="s">
        <v>54</v>
      </c>
      <c r="C170" s="82">
        <v>419.75851766850155</v>
      </c>
      <c r="D170" s="114">
        <v>383.96908817290182</v>
      </c>
      <c r="E170" s="82">
        <v>276.12684546185517</v>
      </c>
      <c r="F170" s="114">
        <v>347.94463149642843</v>
      </c>
      <c r="G170" s="82">
        <v>336.50196637881459</v>
      </c>
      <c r="I170" s="77"/>
    </row>
    <row r="171" spans="1:9">
      <c r="A171" s="208"/>
      <c r="B171" s="113" t="s">
        <v>62</v>
      </c>
      <c r="C171" s="83">
        <v>7191.8327396831319</v>
      </c>
      <c r="D171" s="193">
        <v>7165.7888632698014</v>
      </c>
      <c r="E171" s="83">
        <v>7068.0639569384293</v>
      </c>
      <c r="F171" s="193">
        <v>7384.1161486620094</v>
      </c>
      <c r="G171" s="83">
        <v>7874.1845783002555</v>
      </c>
      <c r="H171" s="77"/>
      <c r="I171" s="77"/>
    </row>
    <row r="172" spans="1:9" ht="38.25" customHeight="1">
      <c r="B172" s="489" t="s">
        <v>304</v>
      </c>
      <c r="C172" s="489"/>
      <c r="D172" s="489"/>
      <c r="E172" s="489"/>
      <c r="F172" s="489"/>
      <c r="G172" s="489"/>
    </row>
    <row r="173" spans="1:9" ht="26.25" customHeight="1">
      <c r="B173" s="488"/>
      <c r="C173" s="488"/>
      <c r="D173" s="488"/>
      <c r="E173" s="488"/>
      <c r="F173" s="488"/>
      <c r="G173" s="488"/>
    </row>
    <row r="174" spans="1:9">
      <c r="B174" s="298"/>
      <c r="C174" s="425"/>
      <c r="D174" s="425"/>
      <c r="E174" s="425"/>
      <c r="F174" s="425"/>
      <c r="G174" s="425"/>
    </row>
    <row r="175" spans="1:9">
      <c r="B175" s="301"/>
    </row>
  </sheetData>
  <mergeCells count="28">
    <mergeCell ref="B5:B6"/>
    <mergeCell ref="B108:B109"/>
    <mergeCell ref="B81:B82"/>
    <mergeCell ref="C5:G5"/>
    <mergeCell ref="C68:G68"/>
    <mergeCell ref="C81:G81"/>
    <mergeCell ref="C93:G93"/>
    <mergeCell ref="C108:G108"/>
    <mergeCell ref="B28:B29"/>
    <mergeCell ref="C28:G28"/>
    <mergeCell ref="B48:B49"/>
    <mergeCell ref="C48:G48"/>
    <mergeCell ref="B68:B69"/>
    <mergeCell ref="B23:G23"/>
    <mergeCell ref="B44:G44"/>
    <mergeCell ref="B63:G63"/>
    <mergeCell ref="B102:G102"/>
    <mergeCell ref="B93:B94"/>
    <mergeCell ref="B173:G173"/>
    <mergeCell ref="B172:G172"/>
    <mergeCell ref="B161:B162"/>
    <mergeCell ref="C161:G161"/>
    <mergeCell ref="B117:G117"/>
    <mergeCell ref="B123:B124"/>
    <mergeCell ref="C123:G123"/>
    <mergeCell ref="C141:G141"/>
    <mergeCell ref="B138:G138"/>
    <mergeCell ref="B141:B142"/>
  </mergeCells>
  <phoneticPr fontId="4" type="noConversion"/>
  <hyperlinks>
    <hyperlink ref="A1" location="Cover!E6" display="INDEX"/>
  </hyperlinks>
  <pageMargins left="0.23" right="0.25" top="1" bottom="1" header="0.5" footer="0.5"/>
  <pageSetup paperSize="9" scale="62" orientation="portrait" r:id="rId1"/>
  <headerFooter alignWithMargins="0">
    <oddFooter>Page &amp;P of &amp;N</oddFooter>
  </headerFooter>
  <rowBreaks count="2" manualBreakCount="2">
    <brk id="77" max="7" man="1"/>
    <brk id="157" max="7" man="1"/>
  </rowBreaks>
  <colBreaks count="1" manualBreakCount="1">
    <brk id="8" max="1048575" man="1"/>
  </colBreaks>
  <ignoredErrors>
    <ignoredError sqref="A1:I2 A64:I65 A78:I78 A91:I94 B83:B89 A104:I105 B95:B101 B110:B116 A120 C120:I120 A117 A4:I5 A3 C3:I3 A25:I25 A23:A24 C24:I24 A27:I29 A26 C26:I26 A49:I49 A46 C46:I46 A80:I82 A79 C79:I79 A107:I109 A106 C106:I106 A121:I121 A77 A6:B6 H19:I23 A63 H59:I63 A90 H83:I90 A102 H95:I102 H6:I12 H30:I35 H50:I55 H70:I77 B70:B76 A69:I69 A66 C66:I66 A44 H39:XFD41 H110:I117 A47:I48 H43:XFD44 A67:I68 J120:XFD121 J104:XFD117 J59:XFD102 A176:XFD1048576 J46:XFD55 J1:XFD12 J19:XFD3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showGridLines="0" view="pageBreakPreview" zoomScaleNormal="100" zoomScaleSheetLayoutView="100" workbookViewId="0">
      <selection activeCell="A18" sqref="A18"/>
    </sheetView>
  </sheetViews>
  <sheetFormatPr defaultColWidth="9.140625" defaultRowHeight="11.25"/>
  <cols>
    <col min="1" max="1" width="9.140625" style="2"/>
    <col min="2" max="2" width="34.7109375" style="2" bestFit="1" customWidth="1"/>
    <col min="3" max="7" width="11.5703125" style="2" customWidth="1"/>
    <col min="8" max="8" width="2" style="2" customWidth="1"/>
    <col min="9" max="16384" width="9.140625" style="2"/>
  </cols>
  <sheetData>
    <row r="1" spans="1:8">
      <c r="A1" s="204" t="s">
        <v>13</v>
      </c>
    </row>
    <row r="3" spans="1:8" ht="12.6" customHeight="1">
      <c r="A3" s="200">
        <v>5</v>
      </c>
      <c r="B3" s="1" t="s">
        <v>52</v>
      </c>
      <c r="C3" s="1"/>
      <c r="D3" s="1"/>
      <c r="E3" s="1"/>
      <c r="F3" s="1"/>
      <c r="G3" s="1"/>
    </row>
    <row r="4" spans="1:8" ht="12.6" customHeight="1">
      <c r="B4" s="1"/>
      <c r="C4" s="1"/>
      <c r="D4" s="1"/>
      <c r="E4" s="1"/>
      <c r="F4" s="1"/>
      <c r="G4" s="1"/>
    </row>
    <row r="5" spans="1:8" ht="12.6" customHeight="1">
      <c r="A5" s="25">
        <v>5.0999999999999996</v>
      </c>
      <c r="B5" s="1" t="s">
        <v>92</v>
      </c>
      <c r="C5" s="1"/>
      <c r="D5" s="1"/>
      <c r="E5" s="1"/>
      <c r="F5" s="1"/>
      <c r="G5" s="1"/>
    </row>
    <row r="6" spans="1:8" ht="12.6" customHeight="1">
      <c r="B6" s="1"/>
      <c r="C6" s="1"/>
      <c r="D6" s="1"/>
      <c r="E6" s="1"/>
      <c r="F6" s="1"/>
      <c r="G6" s="1"/>
    </row>
    <row r="7" spans="1:8" ht="12.6" customHeight="1">
      <c r="A7" s="25" t="s">
        <v>66</v>
      </c>
      <c r="B7" s="1" t="s">
        <v>2</v>
      </c>
      <c r="C7" s="1"/>
      <c r="D7" s="1"/>
      <c r="E7" s="1"/>
      <c r="F7" s="1"/>
      <c r="G7" s="1"/>
    </row>
    <row r="8" spans="1:8" ht="12.6" customHeight="1">
      <c r="A8" s="26"/>
      <c r="G8" s="3" t="str">
        <f>'Trends file-4'!G4</f>
        <v>Amount in Rs Mn, except ratios</v>
      </c>
      <c r="H8" s="3"/>
    </row>
    <row r="9" spans="1:8" s="164" customFormat="1" ht="12.6" customHeight="1">
      <c r="A9" s="165"/>
      <c r="B9" s="502" t="s">
        <v>0</v>
      </c>
      <c r="C9" s="497" t="s">
        <v>1</v>
      </c>
      <c r="D9" s="498"/>
      <c r="E9" s="498"/>
      <c r="F9" s="498"/>
      <c r="G9" s="498"/>
      <c r="H9" s="257"/>
    </row>
    <row r="10" spans="1:8" s="164" customFormat="1" ht="24.95" customHeight="1">
      <c r="A10" s="165"/>
      <c r="B10" s="502"/>
      <c r="C10" s="160">
        <f>'Trends file-1'!C8</f>
        <v>45565</v>
      </c>
      <c r="D10" s="160">
        <f>'Trends file-1'!D8</f>
        <v>45473</v>
      </c>
      <c r="E10" s="160">
        <f>'Trends file-1'!E8</f>
        <v>45382</v>
      </c>
      <c r="F10" s="160">
        <f>'Trends file-1'!F8</f>
        <v>45291</v>
      </c>
      <c r="G10" s="160">
        <f>'Trends file-1'!G8</f>
        <v>45199</v>
      </c>
      <c r="H10" s="257"/>
    </row>
    <row r="11" spans="1:8" ht="12.6" customHeight="1">
      <c r="A11" s="209"/>
      <c r="B11" s="2" t="s">
        <v>5</v>
      </c>
      <c r="C11" s="145">
        <v>15187</v>
      </c>
      <c r="D11" s="161">
        <v>16012</v>
      </c>
      <c r="E11" s="145">
        <v>15477.660726657956</v>
      </c>
      <c r="F11" s="161">
        <v>14799.337250323024</v>
      </c>
      <c r="G11" s="145">
        <v>14294.402670265001</v>
      </c>
      <c r="H11" s="5"/>
    </row>
    <row r="12" spans="1:8" ht="24.95" customHeight="1">
      <c r="A12" s="210"/>
      <c r="B12" s="6" t="s">
        <v>6</v>
      </c>
      <c r="C12" s="146">
        <v>29198</v>
      </c>
      <c r="D12" s="195">
        <v>26239</v>
      </c>
      <c r="E12" s="146">
        <v>25905.670541553976</v>
      </c>
      <c r="F12" s="195">
        <v>25129.893529472014</v>
      </c>
      <c r="G12" s="146">
        <v>24592.016792909999</v>
      </c>
      <c r="H12" s="5"/>
    </row>
    <row r="13" spans="1:8" ht="12.6" customHeight="1">
      <c r="A13" s="209"/>
      <c r="B13" s="2" t="s">
        <v>7</v>
      </c>
      <c r="C13" s="147">
        <v>61083</v>
      </c>
      <c r="D13" s="162">
        <v>58281</v>
      </c>
      <c r="E13" s="147">
        <v>58393.899426632117</v>
      </c>
      <c r="F13" s="162">
        <v>57205.878026099868</v>
      </c>
      <c r="G13" s="147">
        <v>55668.030140540031</v>
      </c>
      <c r="H13" s="5"/>
    </row>
    <row r="14" spans="1:8" ht="12.6" customHeight="1">
      <c r="A14" s="209"/>
      <c r="B14" s="2" t="s">
        <v>55</v>
      </c>
      <c r="C14" s="147">
        <v>5951</v>
      </c>
      <c r="D14" s="162">
        <v>3790</v>
      </c>
      <c r="E14" s="147">
        <v>4679.0478139639981</v>
      </c>
      <c r="F14" s="162">
        <v>2412.0346134710003</v>
      </c>
      <c r="G14" s="147">
        <v>2627.625650038</v>
      </c>
      <c r="H14" s="5"/>
    </row>
    <row r="15" spans="1:8" ht="12.6" customHeight="1">
      <c r="A15" s="209"/>
      <c r="B15" s="2" t="s">
        <v>8</v>
      </c>
      <c r="C15" s="147">
        <v>8468</v>
      </c>
      <c r="D15" s="162">
        <v>7721</v>
      </c>
      <c r="E15" s="147">
        <v>7481.50093152301</v>
      </c>
      <c r="F15" s="162">
        <v>6850.611867615994</v>
      </c>
      <c r="G15" s="147">
        <v>7149.7788744130003</v>
      </c>
      <c r="H15" s="5"/>
    </row>
    <row r="16" spans="1:8" ht="12.6" customHeight="1">
      <c r="A16" s="209"/>
      <c r="B16" s="2" t="s">
        <v>37</v>
      </c>
      <c r="C16" s="147">
        <v>24384</v>
      </c>
      <c r="D16" s="162">
        <v>24266</v>
      </c>
      <c r="E16" s="147">
        <v>22506.106017001988</v>
      </c>
      <c r="F16" s="162">
        <v>23884.376429721007</v>
      </c>
      <c r="G16" s="147">
        <v>21010.464246240997</v>
      </c>
      <c r="H16" s="5"/>
    </row>
    <row r="17" spans="1:8" s="1" customFormat="1" ht="12.6" customHeight="1">
      <c r="A17" s="209"/>
      <c r="B17" s="7" t="s">
        <v>2</v>
      </c>
      <c r="C17" s="148">
        <v>144271</v>
      </c>
      <c r="D17" s="163">
        <v>136309</v>
      </c>
      <c r="E17" s="148">
        <v>134443.88545733303</v>
      </c>
      <c r="F17" s="163">
        <v>130282.13171670292</v>
      </c>
      <c r="G17" s="148">
        <v>125342.31837440703</v>
      </c>
      <c r="H17" s="4"/>
    </row>
    <row r="18" spans="1:8" s="6" customFormat="1" ht="24" customHeight="1">
      <c r="A18" s="417"/>
      <c r="B18" s="485"/>
      <c r="C18" s="485"/>
      <c r="D18" s="485"/>
      <c r="E18" s="485"/>
      <c r="F18" s="485"/>
      <c r="G18" s="485"/>
    </row>
    <row r="19" spans="1:8">
      <c r="A19" s="25" t="s">
        <v>67</v>
      </c>
      <c r="B19" s="1" t="s">
        <v>115</v>
      </c>
      <c r="C19" s="1"/>
      <c r="D19" s="1"/>
      <c r="E19" s="1"/>
      <c r="F19" s="1"/>
      <c r="G19" s="1"/>
    </row>
    <row r="20" spans="1:8">
      <c r="A20" s="26"/>
      <c r="G20" s="3" t="str">
        <f>G8</f>
        <v>Amount in Rs Mn, except ratios</v>
      </c>
    </row>
    <row r="21" spans="1:8" s="164" customFormat="1" ht="12.75" customHeight="1">
      <c r="A21" s="165"/>
      <c r="B21" s="502" t="s">
        <v>0</v>
      </c>
      <c r="C21" s="497" t="s">
        <v>1</v>
      </c>
      <c r="D21" s="498"/>
      <c r="E21" s="498"/>
      <c r="F21" s="498"/>
      <c r="G21" s="498"/>
      <c r="H21" s="258"/>
    </row>
    <row r="22" spans="1:8" s="164" customFormat="1" ht="24.95" customHeight="1">
      <c r="A22" s="165"/>
      <c r="B22" s="502"/>
      <c r="C22" s="160">
        <f>'Trends file-4'!$C$6</f>
        <v>45565</v>
      </c>
      <c r="D22" s="160">
        <f>'Trends file-4'!$D$6</f>
        <v>45473</v>
      </c>
      <c r="E22" s="160">
        <f>'Trends file-4'!$E$6</f>
        <v>45382</v>
      </c>
      <c r="F22" s="160">
        <f>'Trends file-4'!$F$6</f>
        <v>45291</v>
      </c>
      <c r="G22" s="160">
        <f>'Trends file-4'!$G$6</f>
        <v>45199</v>
      </c>
      <c r="H22" s="257"/>
    </row>
    <row r="23" spans="1:8">
      <c r="A23" s="209"/>
      <c r="B23" s="2" t="s">
        <v>85</v>
      </c>
      <c r="C23" s="145">
        <v>70301</v>
      </c>
      <c r="D23" s="161">
        <v>66689</v>
      </c>
      <c r="E23" s="145">
        <v>64551.609308091996</v>
      </c>
      <c r="F23" s="161">
        <v>62726.204491486002</v>
      </c>
      <c r="G23" s="145">
        <v>61187.553238044995</v>
      </c>
      <c r="H23" s="5"/>
    </row>
    <row r="24" spans="1:8">
      <c r="A24" s="209"/>
      <c r="B24" s="6" t="s">
        <v>86</v>
      </c>
      <c r="C24" s="147">
        <v>23542</v>
      </c>
      <c r="D24" s="162">
        <v>22697</v>
      </c>
      <c r="E24" s="147">
        <v>21427.113428000008</v>
      </c>
      <c r="F24" s="162">
        <v>21063.094311999997</v>
      </c>
      <c r="G24" s="147">
        <v>19517.155632999998</v>
      </c>
      <c r="H24" s="5"/>
    </row>
    <row r="25" spans="1:8" s="1" customFormat="1">
      <c r="A25" s="209"/>
      <c r="B25" s="7" t="s">
        <v>115</v>
      </c>
      <c r="C25" s="148">
        <v>93843</v>
      </c>
      <c r="D25" s="163">
        <v>89386</v>
      </c>
      <c r="E25" s="148">
        <v>85978.722736092008</v>
      </c>
      <c r="F25" s="163">
        <v>83789.298803486003</v>
      </c>
      <c r="G25" s="148">
        <v>80704.708871045004</v>
      </c>
      <c r="H25" s="4"/>
    </row>
    <row r="26" spans="1:8" ht="30.75" customHeight="1">
      <c r="A26" s="26"/>
      <c r="B26" s="496"/>
      <c r="C26" s="496"/>
      <c r="D26" s="496"/>
      <c r="E26" s="496"/>
      <c r="F26" s="496"/>
      <c r="G26" s="496"/>
    </row>
    <row r="27" spans="1:8">
      <c r="A27" s="25" t="s">
        <v>90</v>
      </c>
      <c r="B27" s="1" t="s">
        <v>14</v>
      </c>
      <c r="C27" s="1"/>
      <c r="D27" s="1"/>
      <c r="E27" s="1"/>
      <c r="F27" s="1"/>
      <c r="G27" s="1"/>
    </row>
    <row r="28" spans="1:8">
      <c r="A28" s="26"/>
      <c r="G28" s="3" t="str">
        <f>G20</f>
        <v>Amount in Rs Mn, except ratios</v>
      </c>
    </row>
    <row r="29" spans="1:8" s="164" customFormat="1" ht="12.75" customHeight="1">
      <c r="A29" s="168"/>
      <c r="B29" s="502" t="s">
        <v>0</v>
      </c>
      <c r="C29" s="497" t="s">
        <v>1</v>
      </c>
      <c r="D29" s="498"/>
      <c r="E29" s="498"/>
      <c r="F29" s="498"/>
      <c r="G29" s="498"/>
      <c r="H29" s="258"/>
    </row>
    <row r="30" spans="1:8" s="164" customFormat="1" ht="24.95" customHeight="1">
      <c r="A30" s="169"/>
      <c r="B30" s="502"/>
      <c r="C30" s="160">
        <f>'Trends file-4'!$C$6</f>
        <v>45565</v>
      </c>
      <c r="D30" s="160">
        <f>'Trends file-4'!$D$6</f>
        <v>45473</v>
      </c>
      <c r="E30" s="160">
        <f>'Trends file-4'!$E$6</f>
        <v>45382</v>
      </c>
      <c r="F30" s="160">
        <f>'Trends file-4'!$F$6</f>
        <v>45291</v>
      </c>
      <c r="G30" s="160">
        <f>'Trends file-4'!$G$6</f>
        <v>45199</v>
      </c>
      <c r="H30" s="257"/>
    </row>
    <row r="31" spans="1:8">
      <c r="A31" s="209"/>
      <c r="B31" s="2" t="s">
        <v>10</v>
      </c>
      <c r="C31" s="145">
        <v>2365</v>
      </c>
      <c r="D31" s="161">
        <v>2636</v>
      </c>
      <c r="E31" s="145">
        <v>2227.498030323999</v>
      </c>
      <c r="F31" s="161">
        <v>1137.6785926339999</v>
      </c>
      <c r="G31" s="145">
        <v>1401.4530154899996</v>
      </c>
      <c r="H31" s="5"/>
    </row>
    <row r="32" spans="1:8">
      <c r="A32" s="209"/>
      <c r="B32" s="6" t="s">
        <v>11</v>
      </c>
      <c r="C32" s="147">
        <v>10181</v>
      </c>
      <c r="D32" s="162">
        <v>6621</v>
      </c>
      <c r="E32" s="147">
        <v>6679.4883886330063</v>
      </c>
      <c r="F32" s="162">
        <v>8305.6455165929983</v>
      </c>
      <c r="G32" s="147">
        <v>6829.123987085999</v>
      </c>
      <c r="H32" s="5"/>
    </row>
    <row r="33" spans="1:8" s="1" customFormat="1">
      <c r="A33" s="209"/>
      <c r="B33" s="7" t="s">
        <v>29</v>
      </c>
      <c r="C33" s="148">
        <v>12546</v>
      </c>
      <c r="D33" s="163">
        <v>9257</v>
      </c>
      <c r="E33" s="148">
        <v>8906.9864189570053</v>
      </c>
      <c r="F33" s="163">
        <v>9443.3241092269982</v>
      </c>
      <c r="G33" s="148">
        <v>8230.5770025759994</v>
      </c>
      <c r="H33" s="4"/>
    </row>
    <row r="34" spans="1:8" ht="24" customHeight="1">
      <c r="A34" s="26"/>
      <c r="B34" s="496"/>
      <c r="C34" s="496"/>
      <c r="D34" s="496"/>
      <c r="E34" s="496"/>
      <c r="F34" s="496"/>
      <c r="G34" s="496"/>
    </row>
    <row r="35" spans="1:8" s="30" customFormat="1">
      <c r="A35" s="39">
        <v>5.2</v>
      </c>
      <c r="B35" s="22" t="s">
        <v>96</v>
      </c>
      <c r="C35" s="22"/>
      <c r="D35" s="22"/>
      <c r="E35" s="22"/>
      <c r="F35" s="22"/>
      <c r="G35" s="22"/>
    </row>
    <row r="36" spans="1:8" s="30" customFormat="1">
      <c r="B36" s="22"/>
      <c r="C36" s="22"/>
      <c r="D36" s="22"/>
      <c r="E36" s="22"/>
      <c r="F36" s="22"/>
      <c r="G36" s="22"/>
    </row>
    <row r="37" spans="1:8" s="30" customFormat="1">
      <c r="A37" s="39" t="s">
        <v>209</v>
      </c>
      <c r="B37" s="22" t="s">
        <v>237</v>
      </c>
      <c r="C37" s="22"/>
      <c r="D37" s="22"/>
      <c r="E37" s="22"/>
      <c r="F37" s="22"/>
      <c r="G37" s="22"/>
    </row>
    <row r="38" spans="1:8" s="30" customFormat="1">
      <c r="A38" s="32"/>
      <c r="G38" s="99" t="s">
        <v>164</v>
      </c>
    </row>
    <row r="39" spans="1:8" s="164" customFormat="1" ht="12" customHeight="1">
      <c r="A39" s="165"/>
      <c r="B39" s="502" t="s">
        <v>0</v>
      </c>
      <c r="C39" s="497" t="s">
        <v>1</v>
      </c>
      <c r="D39" s="498"/>
      <c r="E39" s="498"/>
      <c r="F39" s="498"/>
      <c r="G39" s="498"/>
    </row>
    <row r="40" spans="1:8" s="164" customFormat="1" ht="12" customHeight="1">
      <c r="A40" s="165"/>
      <c r="B40" s="502"/>
      <c r="C40" s="160">
        <f>'Trends file-4'!$C$6</f>
        <v>45565</v>
      </c>
      <c r="D40" s="160">
        <f>'Trends file-4'!$D$6</f>
        <v>45473</v>
      </c>
      <c r="E40" s="160">
        <f>'Trends file-4'!$E$6</f>
        <v>45382</v>
      </c>
      <c r="F40" s="160">
        <f>'Trends file-4'!$F$6</f>
        <v>45291</v>
      </c>
      <c r="G40" s="160">
        <f>'Trends file-4'!$G$6</f>
        <v>45199</v>
      </c>
    </row>
    <row r="41" spans="1:8">
      <c r="A41" s="209"/>
      <c r="B41" s="2" t="s">
        <v>5</v>
      </c>
      <c r="C41" s="145">
        <v>66.015524764871301</v>
      </c>
      <c r="D41" s="161">
        <v>63.140147031549795</v>
      </c>
      <c r="E41" s="145">
        <v>62.145756751264678</v>
      </c>
      <c r="F41" s="161">
        <v>59.152763223474189</v>
      </c>
      <c r="G41" s="145">
        <v>59.264046663407797</v>
      </c>
    </row>
    <row r="42" spans="1:8" ht="22.5">
      <c r="A42" s="210"/>
      <c r="B42" s="6" t="s">
        <v>6</v>
      </c>
      <c r="C42" s="146">
        <v>66.332591821352622</v>
      </c>
      <c r="D42" s="195">
        <v>62.684838148721482</v>
      </c>
      <c r="E42" s="146">
        <v>61.296119029815856</v>
      </c>
      <c r="F42" s="195">
        <v>55.812957448151764</v>
      </c>
      <c r="G42" s="146">
        <v>53.661324158221952</v>
      </c>
    </row>
    <row r="43" spans="1:8">
      <c r="A43" s="209"/>
      <c r="B43" s="2" t="s">
        <v>7</v>
      </c>
      <c r="C43" s="147">
        <v>247.43974191901421</v>
      </c>
      <c r="D43" s="162">
        <v>235.72951647980469</v>
      </c>
      <c r="E43" s="147">
        <v>210.59462484441636</v>
      </c>
      <c r="F43" s="162">
        <v>196.24941148613945</v>
      </c>
      <c r="G43" s="147">
        <v>184.87250361527163</v>
      </c>
    </row>
    <row r="44" spans="1:8">
      <c r="A44" s="209"/>
      <c r="B44" s="2" t="s">
        <v>55</v>
      </c>
      <c r="C44" s="147">
        <v>98.213743636846601</v>
      </c>
      <c r="D44" s="162">
        <v>88.972242055923829</v>
      </c>
      <c r="E44" s="147">
        <v>81.142115742722183</v>
      </c>
      <c r="F44" s="162">
        <v>81.341549239893368</v>
      </c>
      <c r="G44" s="147">
        <v>77.81360848593647</v>
      </c>
    </row>
    <row r="45" spans="1:8">
      <c r="A45" s="209"/>
      <c r="B45" s="2" t="s">
        <v>8</v>
      </c>
      <c r="C45" s="147">
        <v>84.144931415185511</v>
      </c>
      <c r="D45" s="162">
        <v>76.86071773349255</v>
      </c>
      <c r="E45" s="147">
        <v>78.415717074187398</v>
      </c>
      <c r="F45" s="162">
        <v>77.883056026582153</v>
      </c>
      <c r="G45" s="147">
        <v>77.776606490466207</v>
      </c>
    </row>
    <row r="46" spans="1:8">
      <c r="A46" s="209"/>
      <c r="B46" s="2" t="s">
        <v>37</v>
      </c>
      <c r="C46" s="147">
        <v>116.9250534721033</v>
      </c>
      <c r="D46" s="162">
        <v>122.32100141142016</v>
      </c>
      <c r="E46" s="147">
        <v>109.91816546070022</v>
      </c>
      <c r="F46" s="162">
        <v>103.1098830294172</v>
      </c>
      <c r="G46" s="147">
        <v>90.89452582053778</v>
      </c>
    </row>
    <row r="47" spans="1:8">
      <c r="A47" s="209"/>
      <c r="B47" s="7" t="s">
        <v>2</v>
      </c>
      <c r="C47" s="148">
        <v>679.07158702937352</v>
      </c>
      <c r="D47" s="163">
        <v>649.7084628609125</v>
      </c>
      <c r="E47" s="148">
        <v>603.51249890310669</v>
      </c>
      <c r="F47" s="163">
        <v>573.54962045365812</v>
      </c>
      <c r="G47" s="148">
        <v>544.28261523384174</v>
      </c>
    </row>
    <row r="48" spans="1:8" ht="36" customHeight="1">
      <c r="A48" s="26"/>
      <c r="B48" s="489" t="s">
        <v>305</v>
      </c>
      <c r="C48" s="489"/>
      <c r="D48" s="489"/>
      <c r="E48" s="489"/>
      <c r="F48" s="489"/>
      <c r="G48" s="489"/>
    </row>
    <row r="49" spans="1:7" ht="21.75" customHeight="1">
      <c r="A49" s="26"/>
      <c r="B49" s="488"/>
      <c r="C49" s="488"/>
      <c r="D49" s="488"/>
      <c r="E49" s="488"/>
      <c r="F49" s="488"/>
      <c r="G49" s="488"/>
    </row>
    <row r="50" spans="1:7">
      <c r="A50" s="25" t="s">
        <v>210</v>
      </c>
      <c r="B50" s="1" t="s">
        <v>281</v>
      </c>
      <c r="C50" s="1"/>
      <c r="D50" s="1"/>
      <c r="E50" s="1"/>
      <c r="F50" s="1"/>
      <c r="G50" s="1"/>
    </row>
    <row r="51" spans="1:7">
      <c r="A51" s="26"/>
      <c r="G51" s="99" t="str">
        <f>G38</f>
        <v>Amount in US$ Mn</v>
      </c>
    </row>
    <row r="52" spans="1:7" s="164" customFormat="1" ht="12" customHeight="1">
      <c r="A52" s="165"/>
      <c r="B52" s="502" t="s">
        <v>0</v>
      </c>
      <c r="C52" s="497" t="s">
        <v>1</v>
      </c>
      <c r="D52" s="498"/>
      <c r="E52" s="498"/>
      <c r="F52" s="498"/>
      <c r="G52" s="498"/>
    </row>
    <row r="53" spans="1:7" s="164" customFormat="1" ht="12" customHeight="1">
      <c r="A53" s="165"/>
      <c r="B53" s="502"/>
      <c r="C53" s="160">
        <f>'Trends file-4'!$C$6</f>
        <v>45565</v>
      </c>
      <c r="D53" s="160">
        <f>'Trends file-4'!$D$6</f>
        <v>45473</v>
      </c>
      <c r="E53" s="160">
        <f>'Trends file-4'!$E$6</f>
        <v>45382</v>
      </c>
      <c r="F53" s="160">
        <f>'Trends file-4'!$F$6</f>
        <v>45291</v>
      </c>
      <c r="G53" s="160">
        <f>'Trends file-4'!$G$6</f>
        <v>45199</v>
      </c>
    </row>
    <row r="54" spans="1:7">
      <c r="A54" s="26"/>
      <c r="B54" s="2" t="s">
        <v>85</v>
      </c>
      <c r="C54" s="145">
        <v>173.23936058422214</v>
      </c>
      <c r="D54" s="161">
        <v>163.97634041579042</v>
      </c>
      <c r="E54" s="145">
        <v>148.09781253615495</v>
      </c>
      <c r="F54" s="161">
        <v>148.55960464238706</v>
      </c>
      <c r="G54" s="145">
        <v>141.15174518573684</v>
      </c>
    </row>
    <row r="55" spans="1:7">
      <c r="A55" s="26"/>
      <c r="B55" s="6" t="s">
        <v>86</v>
      </c>
      <c r="C55" s="147">
        <v>28.723686219589183</v>
      </c>
      <c r="D55" s="162">
        <v>26.737381466308008</v>
      </c>
      <c r="E55" s="147">
        <v>25.460975902054614</v>
      </c>
      <c r="F55" s="162">
        <v>25.048641361093892</v>
      </c>
      <c r="G55" s="147">
        <v>24.184854932072724</v>
      </c>
    </row>
    <row r="56" spans="1:7">
      <c r="A56" s="25"/>
      <c r="B56" s="7" t="s">
        <v>115</v>
      </c>
      <c r="C56" s="148">
        <v>201.96304680381132</v>
      </c>
      <c r="D56" s="163">
        <v>190.71372188209841</v>
      </c>
      <c r="E56" s="148">
        <v>173.55878843820955</v>
      </c>
      <c r="F56" s="163">
        <v>173.60824600348096</v>
      </c>
      <c r="G56" s="148">
        <v>165.33660011780955</v>
      </c>
    </row>
    <row r="57" spans="1:7" ht="39" customHeight="1">
      <c r="A57" s="26"/>
      <c r="B57" s="489" t="s">
        <v>305</v>
      </c>
      <c r="C57" s="489"/>
      <c r="D57" s="489"/>
      <c r="E57" s="489"/>
      <c r="F57" s="489"/>
      <c r="G57" s="489"/>
    </row>
    <row r="58" spans="1:7" ht="24.75" customHeight="1">
      <c r="A58" s="26"/>
      <c r="B58" s="488"/>
      <c r="C58" s="488"/>
      <c r="D58" s="488"/>
      <c r="E58" s="488"/>
      <c r="F58" s="488"/>
      <c r="G58" s="488"/>
    </row>
    <row r="59" spans="1:7">
      <c r="A59" s="25" t="s">
        <v>306</v>
      </c>
      <c r="B59" s="22" t="s">
        <v>282</v>
      </c>
      <c r="C59" s="1"/>
      <c r="D59" s="1"/>
      <c r="E59" s="1"/>
      <c r="F59" s="1"/>
      <c r="G59" s="1"/>
    </row>
    <row r="60" spans="1:7">
      <c r="A60" s="26"/>
      <c r="G60" s="99" t="str">
        <f>G51</f>
        <v>Amount in US$ Mn</v>
      </c>
    </row>
    <row r="61" spans="1:7" s="164" customFormat="1" ht="12" customHeight="1">
      <c r="A61" s="165"/>
      <c r="B61" s="502" t="s">
        <v>0</v>
      </c>
      <c r="C61" s="497" t="s">
        <v>1</v>
      </c>
      <c r="D61" s="498"/>
      <c r="E61" s="498"/>
      <c r="F61" s="498"/>
      <c r="G61" s="498"/>
    </row>
    <row r="62" spans="1:7" s="164" customFormat="1" ht="12" customHeight="1">
      <c r="A62" s="165"/>
      <c r="B62" s="502"/>
      <c r="C62" s="160">
        <f>'Trends file-4'!$C$6</f>
        <v>45565</v>
      </c>
      <c r="D62" s="160">
        <f>'Trends file-4'!$D$6</f>
        <v>45473</v>
      </c>
      <c r="E62" s="160">
        <f>'Trends file-4'!$E$6</f>
        <v>45382</v>
      </c>
      <c r="F62" s="160">
        <f>'Trends file-4'!$F$6</f>
        <v>45291</v>
      </c>
      <c r="G62" s="160">
        <f>'Trends file-4'!$G$6</f>
        <v>45199</v>
      </c>
    </row>
    <row r="63" spans="1:7">
      <c r="A63" s="26"/>
      <c r="B63" s="2" t="s">
        <v>10</v>
      </c>
      <c r="C63" s="145">
        <v>73.168294063000005</v>
      </c>
      <c r="D63" s="161">
        <v>62.950864536999994</v>
      </c>
      <c r="E63" s="145">
        <v>58.065699389847637</v>
      </c>
      <c r="F63" s="161">
        <v>76.529677109743147</v>
      </c>
      <c r="G63" s="145">
        <v>91.743020260067226</v>
      </c>
    </row>
    <row r="64" spans="1:7">
      <c r="A64" s="26"/>
      <c r="B64" s="6" t="s">
        <v>11</v>
      </c>
      <c r="C64" s="147">
        <v>19.589406973000006</v>
      </c>
      <c r="D64" s="162">
        <v>21.869611976000026</v>
      </c>
      <c r="E64" s="147">
        <v>19.09501863294507</v>
      </c>
      <c r="F64" s="162">
        <v>-48.011013667566885</v>
      </c>
      <c r="G64" s="147">
        <v>2.2620960708483029</v>
      </c>
    </row>
    <row r="65" spans="1:7">
      <c r="A65" s="55"/>
      <c r="B65" s="7" t="s">
        <v>29</v>
      </c>
      <c r="C65" s="148">
        <v>92.757701036000014</v>
      </c>
      <c r="D65" s="163">
        <v>84.820476513000017</v>
      </c>
      <c r="E65" s="148">
        <v>77.160718022792707</v>
      </c>
      <c r="F65" s="163">
        <v>28.518663442176262</v>
      </c>
      <c r="G65" s="148">
        <v>94.005116330915527</v>
      </c>
    </row>
    <row r="66" spans="1:7">
      <c r="A66" s="26"/>
      <c r="B66" s="301" t="s">
        <v>200</v>
      </c>
      <c r="C66" s="18"/>
      <c r="D66" s="18"/>
      <c r="E66" s="18"/>
      <c r="F66" s="158"/>
      <c r="G66" s="158"/>
    </row>
    <row r="67" spans="1:7">
      <c r="A67" s="26"/>
      <c r="B67" s="301"/>
      <c r="C67" s="18"/>
      <c r="D67" s="18"/>
      <c r="E67" s="18"/>
      <c r="F67" s="158"/>
      <c r="G67" s="158"/>
    </row>
    <row r="68" spans="1:7">
      <c r="A68" s="25">
        <v>5.3</v>
      </c>
      <c r="B68" s="1" t="s">
        <v>107</v>
      </c>
      <c r="C68" s="1"/>
      <c r="D68" s="1"/>
      <c r="E68" s="1"/>
      <c r="F68" s="18"/>
      <c r="G68" s="18"/>
    </row>
    <row r="69" spans="1:7">
      <c r="A69" s="26"/>
      <c r="B69" s="18"/>
      <c r="C69" s="18"/>
      <c r="D69" s="18"/>
      <c r="E69" s="18"/>
      <c r="F69" s="18"/>
      <c r="G69" s="18"/>
    </row>
    <row r="70" spans="1:7">
      <c r="B70" s="1" t="s">
        <v>93</v>
      </c>
      <c r="G70" s="3" t="str">
        <f>'Trends file-4'!G4</f>
        <v>Amount in Rs Mn, except ratios</v>
      </c>
    </row>
    <row r="71" spans="1:7" s="164" customFormat="1" ht="12" customHeight="1">
      <c r="B71" s="487" t="s">
        <v>0</v>
      </c>
      <c r="C71" s="499" t="s">
        <v>1</v>
      </c>
      <c r="D71" s="498"/>
      <c r="E71" s="498"/>
      <c r="F71" s="498"/>
      <c r="G71" s="498"/>
    </row>
    <row r="72" spans="1:7" s="164" customFormat="1" ht="12" customHeight="1">
      <c r="B72" s="500"/>
      <c r="C72" s="160">
        <f>'Trends file-4'!$C$6</f>
        <v>45565</v>
      </c>
      <c r="D72" s="160">
        <f>'Trends file-4'!$D$6</f>
        <v>45473</v>
      </c>
      <c r="E72" s="160">
        <f>'Trends file-4'!$E$6</f>
        <v>45382</v>
      </c>
      <c r="F72" s="160">
        <f>'Trends file-4'!$F$6</f>
        <v>45291</v>
      </c>
      <c r="G72" s="160">
        <f>'Trends file-4'!$G$6</f>
        <v>45199</v>
      </c>
    </row>
    <row r="73" spans="1:7">
      <c r="A73" s="209"/>
      <c r="B73" s="70" t="s">
        <v>49</v>
      </c>
      <c r="C73" s="145">
        <v>196599.70198899999</v>
      </c>
      <c r="D73" s="161">
        <v>194871.96417699999</v>
      </c>
      <c r="E73" s="145">
        <v>275912.15138813708</v>
      </c>
      <c r="F73" s="161">
        <v>331582.74192177609</v>
      </c>
      <c r="G73" s="145">
        <v>332531.67979883903</v>
      </c>
    </row>
    <row r="74" spans="1:7" ht="22.5">
      <c r="A74" s="209"/>
      <c r="B74" s="70" t="s">
        <v>50</v>
      </c>
      <c r="C74" s="146">
        <v>291003.94456899998</v>
      </c>
      <c r="D74" s="195">
        <v>252661</v>
      </c>
      <c r="E74" s="146">
        <v>204099.589612187</v>
      </c>
      <c r="F74" s="195">
        <v>161393.05986210599</v>
      </c>
      <c r="G74" s="146">
        <v>161913.79913159102</v>
      </c>
    </row>
    <row r="75" spans="1:7">
      <c r="A75" s="209"/>
      <c r="B75" s="70" t="s">
        <v>102</v>
      </c>
      <c r="C75" s="147">
        <v>976944.73748500005</v>
      </c>
      <c r="D75" s="162">
        <v>967628</v>
      </c>
      <c r="E75" s="147">
        <v>1039541.206732</v>
      </c>
      <c r="F75" s="162">
        <v>1094926.275198</v>
      </c>
      <c r="G75" s="147">
        <v>1083568.0192430001</v>
      </c>
    </row>
    <row r="76" spans="1:7">
      <c r="A76" s="209"/>
      <c r="B76" s="71" t="s">
        <v>51</v>
      </c>
      <c r="C76" s="147"/>
      <c r="D76" s="162"/>
      <c r="E76" s="147"/>
      <c r="F76" s="162"/>
      <c r="G76" s="147"/>
    </row>
    <row r="77" spans="1:7">
      <c r="A77" s="209"/>
      <c r="B77" s="69" t="s">
        <v>166</v>
      </c>
      <c r="C77" s="120">
        <v>47379.251248</v>
      </c>
      <c r="D77" s="132">
        <v>50179</v>
      </c>
      <c r="E77" s="120">
        <v>75857.471913665009</v>
      </c>
      <c r="F77" s="132">
        <v>53507.435334210997</v>
      </c>
      <c r="G77" s="120">
        <v>43656.680242158014</v>
      </c>
    </row>
    <row r="78" spans="1:7">
      <c r="A78" s="209"/>
      <c r="B78" s="69" t="s">
        <v>267</v>
      </c>
      <c r="C78" s="147">
        <v>6786.6549180000002</v>
      </c>
      <c r="D78" s="162">
        <v>13723.518175007739</v>
      </c>
      <c r="E78" s="147">
        <v>33991.704252914999</v>
      </c>
      <c r="F78" s="162">
        <v>110835.15690369101</v>
      </c>
      <c r="G78" s="147">
        <v>59763.485824636999</v>
      </c>
    </row>
    <row r="79" spans="1:7">
      <c r="A79" s="26"/>
      <c r="B79" s="71" t="s">
        <v>264</v>
      </c>
      <c r="C79" s="119">
        <v>1410382.4778770001</v>
      </c>
      <c r="D79" s="184">
        <v>1351258.4460019921</v>
      </c>
      <c r="E79" s="119">
        <v>1409703.771565744</v>
      </c>
      <c r="F79" s="184">
        <v>1423559.4847439802</v>
      </c>
      <c r="G79" s="119">
        <v>1474593.332106635</v>
      </c>
    </row>
    <row r="80" spans="1:7">
      <c r="A80" s="26"/>
      <c r="B80" s="69" t="s">
        <v>266</v>
      </c>
      <c r="C80" s="120">
        <v>792003.49355400004</v>
      </c>
      <c r="D80" s="132">
        <v>674544.32767999999</v>
      </c>
      <c r="E80" s="120">
        <v>636757.69469399902</v>
      </c>
      <c r="F80" s="132">
        <v>597142.70078680501</v>
      </c>
      <c r="G80" s="120">
        <v>595564.62068680022</v>
      </c>
    </row>
    <row r="81" spans="1:7">
      <c r="A81" s="26"/>
      <c r="B81" s="212" t="s">
        <v>265</v>
      </c>
      <c r="C81" s="150">
        <v>2202385.9714310002</v>
      </c>
      <c r="D81" s="196">
        <v>2025802.7736819922</v>
      </c>
      <c r="E81" s="150">
        <v>2046461.4662597431</v>
      </c>
      <c r="F81" s="196">
        <v>2020702.1855307852</v>
      </c>
      <c r="G81" s="150">
        <v>2070157.9527934352</v>
      </c>
    </row>
    <row r="82" spans="1:7" s="214" customFormat="1" ht="27" customHeight="1">
      <c r="B82" s="488"/>
      <c r="C82" s="488"/>
      <c r="D82" s="488"/>
      <c r="E82" s="488"/>
      <c r="F82" s="488"/>
      <c r="G82" s="488"/>
    </row>
    <row r="83" spans="1:7" s="214" customFormat="1">
      <c r="B83" s="213"/>
      <c r="C83" s="215"/>
      <c r="D83" s="215"/>
      <c r="E83" s="215"/>
      <c r="F83" s="215"/>
      <c r="G83" s="215"/>
    </row>
    <row r="84" spans="1:7">
      <c r="B84" s="74"/>
      <c r="C84" s="74"/>
      <c r="D84" s="74"/>
      <c r="E84" s="74"/>
      <c r="F84" s="23"/>
      <c r="G84" s="23"/>
    </row>
    <row r="85" spans="1:7">
      <c r="B85" s="1" t="s">
        <v>94</v>
      </c>
      <c r="G85" s="99" t="str">
        <f>G60</f>
        <v>Amount in US$ Mn</v>
      </c>
    </row>
    <row r="86" spans="1:7" s="164" customFormat="1" ht="12" customHeight="1">
      <c r="B86" s="487" t="s">
        <v>0</v>
      </c>
      <c r="C86" s="499" t="s">
        <v>1</v>
      </c>
      <c r="D86" s="498"/>
      <c r="E86" s="498"/>
      <c r="F86" s="498"/>
      <c r="G86" s="498"/>
    </row>
    <row r="87" spans="1:7" s="164" customFormat="1" ht="12" customHeight="1">
      <c r="B87" s="500"/>
      <c r="C87" s="160">
        <f>'Trends file-4'!$C$6</f>
        <v>45565</v>
      </c>
      <c r="D87" s="160">
        <f>'Trends file-4'!$D$6</f>
        <v>45473</v>
      </c>
      <c r="E87" s="160">
        <f>'Trends file-4'!$E$6</f>
        <v>45382</v>
      </c>
      <c r="F87" s="160">
        <f>'Trends file-4'!$F$6</f>
        <v>45291</v>
      </c>
      <c r="G87" s="160">
        <f>'Trends file-4'!$G$6</f>
        <v>45199</v>
      </c>
    </row>
    <row r="88" spans="1:7">
      <c r="A88" s="209"/>
      <c r="B88" s="70" t="s">
        <v>49</v>
      </c>
      <c r="C88" s="145">
        <v>2349.7373213073452</v>
      </c>
      <c r="D88" s="161">
        <v>2335.0991592553446</v>
      </c>
      <c r="E88" s="145">
        <v>3309.3348324612025</v>
      </c>
      <c r="F88" s="161">
        <v>3989.378052006296</v>
      </c>
      <c r="G88" s="145">
        <v>4002.6563044718837</v>
      </c>
    </row>
    <row r="89" spans="1:7" ht="22.5">
      <c r="A89" s="209"/>
      <c r="B89" s="70" t="s">
        <v>50</v>
      </c>
      <c r="C89" s="147">
        <v>3478.0461123979303</v>
      </c>
      <c r="D89" s="162">
        <v>3027.5698773207564</v>
      </c>
      <c r="E89" s="147">
        <v>2448.0033872973077</v>
      </c>
      <c r="F89" s="162">
        <v>1941.7715380130273</v>
      </c>
      <c r="G89" s="147">
        <v>1948.9429977532013</v>
      </c>
    </row>
    <row r="90" spans="1:7">
      <c r="A90" s="209"/>
      <c r="B90" s="70" t="s">
        <v>102</v>
      </c>
      <c r="C90" s="147">
        <v>11676.332605284168</v>
      </c>
      <c r="D90" s="162">
        <v>11594.830168692946</v>
      </c>
      <c r="E90" s="147">
        <v>12468.424851566257</v>
      </c>
      <c r="F90" s="162">
        <v>13173.408318911792</v>
      </c>
      <c r="G90" s="147">
        <v>13042.818555425492</v>
      </c>
    </row>
    <row r="91" spans="1:7">
      <c r="A91" s="209"/>
      <c r="B91" s="71" t="s">
        <v>51</v>
      </c>
      <c r="C91" s="147"/>
      <c r="D91" s="162"/>
      <c r="E91" s="147"/>
      <c r="F91" s="162"/>
      <c r="G91" s="147"/>
    </row>
    <row r="92" spans="1:7">
      <c r="A92" s="209"/>
      <c r="B92" s="69" t="s">
        <v>166</v>
      </c>
      <c r="C92" s="120">
        <v>566.27143269653675</v>
      </c>
      <c r="D92" s="132">
        <v>601.28167336501565</v>
      </c>
      <c r="E92" s="120">
        <v>909.84674956629112</v>
      </c>
      <c r="F92" s="132">
        <v>643.76507324921431</v>
      </c>
      <c r="G92" s="120">
        <v>525.49184639880127</v>
      </c>
    </row>
    <row r="93" spans="1:7">
      <c r="A93" s="209"/>
      <c r="B93" s="69" t="s">
        <v>267</v>
      </c>
      <c r="C93" s="147">
        <v>81.113329197980605</v>
      </c>
      <c r="D93" s="162">
        <v>164.44528533298509</v>
      </c>
      <c r="E93" s="147">
        <v>407.70198171028341</v>
      </c>
      <c r="F93" s="162">
        <v>1333.493232426946</v>
      </c>
      <c r="G93" s="147">
        <v>719.3681319563542</v>
      </c>
    </row>
    <row r="94" spans="1:7">
      <c r="A94" s="209"/>
      <c r="B94" s="71" t="s">
        <v>223</v>
      </c>
      <c r="C94" s="119">
        <v>16856.731277094925</v>
      </c>
      <c r="D94" s="184">
        <v>16191.772246571047</v>
      </c>
      <c r="E94" s="119">
        <v>16908.214340048195</v>
      </c>
      <c r="F94" s="184">
        <v>17127.299603254953</v>
      </c>
      <c r="G94" s="119">
        <v>17749.557879295422</v>
      </c>
    </row>
    <row r="95" spans="1:7">
      <c r="A95" s="209"/>
      <c r="B95" s="69" t="s">
        <v>201</v>
      </c>
      <c r="C95" s="120">
        <v>9465.9358512850667</v>
      </c>
      <c r="D95" s="132">
        <v>8082.8861098529233</v>
      </c>
      <c r="E95" s="120">
        <v>7637.3744624396722</v>
      </c>
      <c r="F95" s="132">
        <v>7184.4148782527282</v>
      </c>
      <c r="G95" s="120">
        <v>7168.7620414226467</v>
      </c>
    </row>
    <row r="96" spans="1:7" ht="22.5">
      <c r="A96" s="209"/>
      <c r="B96" s="212" t="s">
        <v>202</v>
      </c>
      <c r="C96" s="150">
        <v>26322.667128379991</v>
      </c>
      <c r="D96" s="196">
        <v>24274.65835642397</v>
      </c>
      <c r="E96" s="150">
        <v>24545.588802487866</v>
      </c>
      <c r="F96" s="196">
        <v>24311.714481507683</v>
      </c>
      <c r="G96" s="150">
        <v>24918.31992071807</v>
      </c>
    </row>
    <row r="97" spans="1:7" s="214" customFormat="1" ht="24.75" customHeight="1">
      <c r="A97" s="209"/>
      <c r="B97" s="488"/>
      <c r="C97" s="488"/>
      <c r="D97" s="488"/>
      <c r="E97" s="488"/>
      <c r="F97" s="488"/>
      <c r="G97" s="488"/>
    </row>
    <row r="98" spans="1:7" s="214" customFormat="1">
      <c r="B98" s="213"/>
      <c r="C98" s="215"/>
      <c r="D98" s="215"/>
      <c r="E98" s="215"/>
      <c r="F98" s="215"/>
      <c r="G98" s="215"/>
    </row>
    <row r="100" spans="1:7">
      <c r="A100" s="25">
        <v>5.4</v>
      </c>
      <c r="B100" s="1" t="s">
        <v>108</v>
      </c>
      <c r="C100" s="1"/>
      <c r="D100" s="1"/>
      <c r="E100" s="1"/>
      <c r="G100" s="77"/>
    </row>
    <row r="101" spans="1:7">
      <c r="G101" s="395" t="s">
        <v>161</v>
      </c>
    </row>
    <row r="102" spans="1:7" s="164" customFormat="1" ht="12" customHeight="1">
      <c r="B102" s="501" t="s">
        <v>0</v>
      </c>
      <c r="C102" s="497" t="s">
        <v>1</v>
      </c>
      <c r="D102" s="498"/>
      <c r="E102" s="498"/>
      <c r="F102" s="498"/>
      <c r="G102" s="498"/>
    </row>
    <row r="103" spans="1:7" s="164" customFormat="1" ht="12" customHeight="1">
      <c r="A103" s="209"/>
      <c r="B103" s="501"/>
      <c r="C103" s="160">
        <f>'Trends file-4'!$C$6</f>
        <v>45565</v>
      </c>
      <c r="D103" s="160">
        <f>'Trends file-4'!$D$6</f>
        <v>45473</v>
      </c>
      <c r="E103" s="160">
        <f>'Trends file-4'!$E$6</f>
        <v>45382</v>
      </c>
      <c r="F103" s="160">
        <f>'Trends file-4'!$F$6</f>
        <v>45291</v>
      </c>
      <c r="G103" s="160">
        <f>'Trends file-4'!$G$6</f>
        <v>45199</v>
      </c>
    </row>
    <row r="104" spans="1:7">
      <c r="A104" s="209"/>
      <c r="B104" s="138" t="s">
        <v>87</v>
      </c>
      <c r="C104" s="142">
        <v>38624</v>
      </c>
      <c r="D104" s="188">
        <v>35288</v>
      </c>
      <c r="E104" s="142">
        <v>35346.213164800982</v>
      </c>
      <c r="F104" s="188">
        <v>36005.773603032001</v>
      </c>
      <c r="G104" s="142">
        <v>33908.321045287004</v>
      </c>
    </row>
    <row r="105" spans="1:7">
      <c r="A105" s="209"/>
      <c r="B105" s="138" t="s">
        <v>155</v>
      </c>
      <c r="C105" s="120">
        <v>14562</v>
      </c>
      <c r="D105" s="132">
        <v>14237</v>
      </c>
      <c r="E105" s="120">
        <v>13065.166099422009</v>
      </c>
      <c r="F105" s="132">
        <v>12174.815668907993</v>
      </c>
      <c r="G105" s="120">
        <v>12156.410416744</v>
      </c>
    </row>
    <row r="106" spans="1:7">
      <c r="A106" s="209"/>
      <c r="B106" s="138" t="s">
        <v>88</v>
      </c>
      <c r="C106" s="147">
        <v>1051.4000000000001</v>
      </c>
      <c r="D106" s="162">
        <v>1999</v>
      </c>
      <c r="E106" s="147">
        <v>3621.3823005600134</v>
      </c>
      <c r="F106" s="162">
        <v>18268.383649308005</v>
      </c>
      <c r="G106" s="147">
        <v>5793.1222618430038</v>
      </c>
    </row>
    <row r="107" spans="1:7">
      <c r="A107" s="209"/>
      <c r="B107" s="138" t="s">
        <v>89</v>
      </c>
      <c r="C107" s="147">
        <v>-1048</v>
      </c>
      <c r="D107" s="162">
        <v>-1761.4</v>
      </c>
      <c r="E107" s="147">
        <v>-1833.8646760769893</v>
      </c>
      <c r="F107" s="162">
        <v>-3360.0787943450096</v>
      </c>
      <c r="G107" s="147">
        <v>-1802.6853159610005</v>
      </c>
    </row>
    <row r="108" spans="1:7">
      <c r="A108" s="209"/>
      <c r="B108" s="149" t="s">
        <v>9</v>
      </c>
      <c r="C108" s="150">
        <v>53189.4</v>
      </c>
      <c r="D108" s="196">
        <v>49762.6</v>
      </c>
      <c r="E108" s="150">
        <v>50198.896888706011</v>
      </c>
      <c r="F108" s="196">
        <v>63088.894126902989</v>
      </c>
      <c r="G108" s="150">
        <v>50055.168407913006</v>
      </c>
    </row>
    <row r="109" spans="1:7" ht="20.25" customHeight="1">
      <c r="B109" s="488"/>
      <c r="C109" s="488"/>
      <c r="D109" s="488"/>
      <c r="E109" s="488"/>
      <c r="F109" s="488"/>
      <c r="G109" s="488"/>
    </row>
  </sheetData>
  <mergeCells count="28">
    <mergeCell ref="C52:G52"/>
    <mergeCell ref="C39:G39"/>
    <mergeCell ref="C29:G29"/>
    <mergeCell ref="C21:G21"/>
    <mergeCell ref="C9:G9"/>
    <mergeCell ref="B18:G18"/>
    <mergeCell ref="B9:B10"/>
    <mergeCell ref="B21:B22"/>
    <mergeCell ref="B26:G26"/>
    <mergeCell ref="B49:G49"/>
    <mergeCell ref="B39:B40"/>
    <mergeCell ref="B52:B53"/>
    <mergeCell ref="B29:B30"/>
    <mergeCell ref="B34:G34"/>
    <mergeCell ref="B109:G109"/>
    <mergeCell ref="C102:G102"/>
    <mergeCell ref="C86:G86"/>
    <mergeCell ref="C71:G71"/>
    <mergeCell ref="B86:B87"/>
    <mergeCell ref="B102:B103"/>
    <mergeCell ref="B71:B72"/>
    <mergeCell ref="B58:G58"/>
    <mergeCell ref="B82:G82"/>
    <mergeCell ref="B97:G97"/>
    <mergeCell ref="C61:G61"/>
    <mergeCell ref="B61:B62"/>
    <mergeCell ref="B57:G57"/>
    <mergeCell ref="B48:G48"/>
  </mergeCells>
  <phoneticPr fontId="4" type="noConversion"/>
  <hyperlinks>
    <hyperlink ref="A1" location="Cover!E6" display="INDEX"/>
  </hyperlinks>
  <pageMargins left="0.23" right="0.23" top="1" bottom="1" header="0.5" footer="0.5"/>
  <pageSetup paperSize="9" scale="60" fitToHeight="2" orientation="portrait" r:id="rId1"/>
  <headerFooter alignWithMargins="0">
    <oddFooter>Page &amp;P of &amp;N</oddFooter>
  </headerFooter>
  <rowBreaks count="1" manualBreakCount="1">
    <brk id="49" max="7" man="1"/>
  </rowBreaks>
  <ignoredErrors>
    <ignoredError sqref="A1:H4 A87:H87 A86:H86 A51:H53 A19:H19 B11:B17 A27:H27 B23:B25 A102:H102 A101:F101 A36:H36 H101 B41:B47 H41:H47 A57 B54:B56 A69:H69 A84:H85 A99:H99 A91:B91 B106:B108 B104 B61:H62 B88:B90 B103:H103 A39:H40 A38:F38 H38 A82:A83 C83:H83 A97:A98 C98:H98 C37:H37 C50:H50 A60:H60 C59:H59 H54:H57 B31:B33 B63:B65 A10:B10 A9:H9 A8:F8 H8 A21:H22 A20:F20 H20 A29:H30 A28:F28 H28 A71:H72 A70:F70 H70 A26 H23:H26 H82 H97 A109 H104:H109 A6:H7 A5 C5:H5 A34 H31:H34 H10:H18 I82:XFD94 H63:H65 B73:B76 H73:H79 I68:XFD79 H88:H94 B35:H35 B68:H68 B100:H100 I59:XFD65 I50:XFD57 I97:XFD1048576 I1:XFD47 A110:H104857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showGridLines="0" view="pageBreakPreview" zoomScaleNormal="100" zoomScaleSheetLayoutView="100" workbookViewId="0">
      <selection activeCell="C7" sqref="C7"/>
    </sheetView>
  </sheetViews>
  <sheetFormatPr defaultColWidth="9.140625" defaultRowHeight="12.75"/>
  <cols>
    <col min="1" max="1" width="40.140625" style="34" customWidth="1"/>
    <col min="2" max="2" width="9.140625" style="33"/>
    <col min="3" max="7" width="11.42578125" style="33" bestFit="1" customWidth="1"/>
    <col min="8" max="8" width="2" style="34" customWidth="1"/>
    <col min="9" max="16384" width="9.140625" style="34"/>
  </cols>
  <sheetData>
    <row r="1" spans="1:7">
      <c r="A1" s="203" t="s">
        <v>13</v>
      </c>
      <c r="F1" s="52">
        <f>1000</f>
        <v>1000</v>
      </c>
    </row>
    <row r="3" spans="1:7">
      <c r="A3" s="22" t="s">
        <v>56</v>
      </c>
    </row>
    <row r="5" spans="1:7">
      <c r="A5" s="137" t="s">
        <v>19</v>
      </c>
      <c r="B5" s="137" t="s">
        <v>20</v>
      </c>
      <c r="C5" s="160">
        <f>'Trends file-5-SCH'!C10</f>
        <v>45565</v>
      </c>
      <c r="D5" s="160">
        <f>'Trends file-5-SCH'!D10</f>
        <v>45473</v>
      </c>
      <c r="E5" s="160">
        <f>'Trends file-5-SCH'!E10</f>
        <v>45382</v>
      </c>
      <c r="F5" s="160">
        <f>'Trends file-5-SCH'!F10</f>
        <v>45291</v>
      </c>
      <c r="G5" s="160">
        <f>'Trends file-5-SCH'!G10</f>
        <v>45199</v>
      </c>
    </row>
    <row r="6" spans="1:7">
      <c r="A6" s="24"/>
      <c r="B6" s="128"/>
      <c r="C6" s="118"/>
      <c r="D6" s="129"/>
      <c r="E6" s="118"/>
      <c r="F6" s="129"/>
      <c r="G6" s="118"/>
    </row>
    <row r="7" spans="1:7">
      <c r="A7" s="24" t="s">
        <v>48</v>
      </c>
      <c r="B7" s="433" t="s">
        <v>21</v>
      </c>
      <c r="C7" s="434">
        <v>406527.63534427312</v>
      </c>
      <c r="D7" s="435">
        <v>409274.81699999998</v>
      </c>
      <c r="E7" s="434">
        <v>406348.72</v>
      </c>
      <c r="F7" s="435">
        <v>397011.70000000007</v>
      </c>
      <c r="G7" s="434">
        <v>389451.99899999995</v>
      </c>
    </row>
    <row r="8" spans="1:7">
      <c r="A8" s="27"/>
      <c r="B8" s="436"/>
      <c r="C8" s="431"/>
      <c r="D8" s="432"/>
      <c r="E8" s="431"/>
      <c r="F8" s="432"/>
      <c r="G8" s="431"/>
    </row>
    <row r="9" spans="1:7">
      <c r="A9" s="24" t="s">
        <v>24</v>
      </c>
      <c r="B9" s="436"/>
      <c r="C9" s="431"/>
      <c r="D9" s="432"/>
      <c r="E9" s="431"/>
      <c r="F9" s="432"/>
      <c r="G9" s="431"/>
    </row>
    <row r="10" spans="1:7">
      <c r="A10" s="51" t="s">
        <v>74</v>
      </c>
      <c r="B10" s="436" t="s">
        <v>21</v>
      </c>
      <c r="C10" s="431">
        <v>351640.24400000006</v>
      </c>
      <c r="D10" s="432">
        <v>354515.14</v>
      </c>
      <c r="E10" s="431">
        <v>352252.81199999998</v>
      </c>
      <c r="F10" s="432">
        <v>345570.20600000006</v>
      </c>
      <c r="G10" s="431">
        <v>342305.36200000002</v>
      </c>
    </row>
    <row r="11" spans="1:7">
      <c r="A11" s="51" t="s">
        <v>38</v>
      </c>
      <c r="B11" s="436" t="s">
        <v>21</v>
      </c>
      <c r="C11" s="431">
        <v>-2874.8959999999406</v>
      </c>
      <c r="D11" s="432">
        <v>2262.328</v>
      </c>
      <c r="E11" s="431">
        <v>6682.6059999999407</v>
      </c>
      <c r="F11" s="432">
        <v>3264.8440000000596</v>
      </c>
      <c r="G11" s="431">
        <v>3742.9769999999999</v>
      </c>
    </row>
    <row r="12" spans="1:7" ht="22.5">
      <c r="A12" s="102" t="s">
        <v>290</v>
      </c>
      <c r="B12" s="430" t="s">
        <v>21</v>
      </c>
      <c r="C12" s="431">
        <v>24666.976000000024</v>
      </c>
      <c r="D12" s="432">
        <v>23899.280000000028</v>
      </c>
      <c r="E12" s="431">
        <v>23085.419999999984</v>
      </c>
      <c r="F12" s="432">
        <v>22334.487000000023</v>
      </c>
      <c r="G12" s="431">
        <v>21464.478000000003</v>
      </c>
    </row>
    <row r="13" spans="1:7" ht="22.5">
      <c r="A13" s="102" t="s">
        <v>291</v>
      </c>
      <c r="B13" s="430" t="s">
        <v>21</v>
      </c>
      <c r="C13" s="431">
        <v>53109.850000000006</v>
      </c>
      <c r="D13" s="432">
        <v>52186.904000000002</v>
      </c>
      <c r="E13" s="431">
        <v>51223.645000000004</v>
      </c>
      <c r="F13" s="432">
        <v>48272.434999999998</v>
      </c>
      <c r="G13" s="431">
        <v>43902.045999999995</v>
      </c>
    </row>
    <row r="14" spans="1:7" ht="12.75" customHeight="1">
      <c r="A14" s="102" t="s">
        <v>39</v>
      </c>
      <c r="B14" s="436" t="s">
        <v>22</v>
      </c>
      <c r="C14" s="439">
        <v>3.235432031294426E-2</v>
      </c>
      <c r="D14" s="440">
        <v>2.8147964285120206E-2</v>
      </c>
      <c r="E14" s="439">
        <v>2.3667534847411176E-2</v>
      </c>
      <c r="F14" s="440">
        <v>2.8518421695955223E-2</v>
      </c>
      <c r="G14" s="439">
        <v>2.9213685930290948E-2</v>
      </c>
    </row>
    <row r="15" spans="1:7" ht="8.25" customHeight="1">
      <c r="A15" s="102"/>
      <c r="B15" s="436"/>
      <c r="C15" s="439"/>
      <c r="D15" s="440"/>
      <c r="E15" s="439"/>
      <c r="F15" s="440"/>
      <c r="G15" s="439"/>
    </row>
    <row r="16" spans="1:7">
      <c r="A16" s="72" t="s">
        <v>70</v>
      </c>
      <c r="B16" s="441" t="s">
        <v>31</v>
      </c>
      <c r="C16" s="442">
        <v>232.97308958000451</v>
      </c>
      <c r="D16" s="443">
        <v>210.58504230263028</v>
      </c>
      <c r="E16" s="442">
        <v>208.8588040254451</v>
      </c>
      <c r="F16" s="443">
        <v>207.89210467375753</v>
      </c>
      <c r="G16" s="442">
        <v>202.81435781890298</v>
      </c>
    </row>
    <row r="17" spans="1:8">
      <c r="A17" s="72" t="s">
        <v>70</v>
      </c>
      <c r="B17" s="441" t="s">
        <v>101</v>
      </c>
      <c r="C17" s="444">
        <v>2.7824537417975357</v>
      </c>
      <c r="D17" s="445">
        <v>2.5262106045117569</v>
      </c>
      <c r="E17" s="444">
        <v>2.5134836549270818</v>
      </c>
      <c r="F17" s="445">
        <v>2.4981744709729305</v>
      </c>
      <c r="G17" s="444">
        <v>2.4587296289252416</v>
      </c>
    </row>
    <row r="18" spans="1:8">
      <c r="A18" s="101" t="s">
        <v>83</v>
      </c>
      <c r="B18" s="441" t="s">
        <v>31</v>
      </c>
      <c r="C18" s="431">
        <v>251029.49991404216</v>
      </c>
      <c r="D18" s="432">
        <v>231474.3652212673</v>
      </c>
      <c r="E18" s="431">
        <v>232409.15036468662</v>
      </c>
      <c r="F18" s="432">
        <v>236817.23146389922</v>
      </c>
      <c r="G18" s="431">
        <v>238415.22963779827</v>
      </c>
    </row>
    <row r="19" spans="1:8" ht="4.7" customHeight="1">
      <c r="A19" s="38"/>
      <c r="B19" s="436"/>
      <c r="C19" s="442"/>
      <c r="D19" s="443"/>
      <c r="E19" s="442"/>
      <c r="F19" s="443"/>
      <c r="G19" s="442"/>
    </row>
    <row r="20" spans="1:8">
      <c r="A20" s="105" t="s">
        <v>75</v>
      </c>
      <c r="B20" s="436"/>
      <c r="C20" s="444"/>
      <c r="D20" s="445"/>
      <c r="E20" s="444"/>
      <c r="F20" s="445"/>
      <c r="G20" s="444"/>
    </row>
    <row r="21" spans="1:8">
      <c r="A21" s="106" t="s">
        <v>81</v>
      </c>
      <c r="B21" s="436" t="s">
        <v>79</v>
      </c>
      <c r="C21" s="431">
        <v>1199794.5689879502</v>
      </c>
      <c r="D21" s="432">
        <v>1195079.7236666</v>
      </c>
      <c r="E21" s="431">
        <v>1209563.6851983101</v>
      </c>
      <c r="F21" s="432">
        <v>1160820.40713142</v>
      </c>
      <c r="G21" s="431">
        <v>1147713.25204242</v>
      </c>
    </row>
    <row r="22" spans="1:8">
      <c r="A22" s="104" t="s">
        <v>84</v>
      </c>
      <c r="B22" s="436" t="s">
        <v>80</v>
      </c>
      <c r="C22" s="431">
        <v>1134.9890117921996</v>
      </c>
      <c r="D22" s="432">
        <v>1127.8280349408053</v>
      </c>
      <c r="E22" s="431">
        <v>1157.9182279734218</v>
      </c>
      <c r="F22" s="432">
        <v>1126.6651060294257</v>
      </c>
      <c r="G22" s="431">
        <v>1123.0891380330163</v>
      </c>
    </row>
    <row r="23" spans="1:8">
      <c r="A23" s="103" t="s">
        <v>76</v>
      </c>
      <c r="B23" s="436"/>
      <c r="C23" s="431"/>
      <c r="D23" s="432"/>
      <c r="E23" s="431"/>
      <c r="F23" s="432"/>
      <c r="G23" s="431"/>
    </row>
    <row r="24" spans="1:8">
      <c r="A24" s="107" t="s">
        <v>77</v>
      </c>
      <c r="B24" s="436" t="s">
        <v>21</v>
      </c>
      <c r="C24" s="431">
        <v>271162.95699999999</v>
      </c>
      <c r="D24" s="432">
        <v>267129.03799999994</v>
      </c>
      <c r="E24" s="431">
        <v>260846.76499999993</v>
      </c>
      <c r="F24" s="432">
        <v>253158.91600000003</v>
      </c>
      <c r="G24" s="431">
        <v>245887.26199999999</v>
      </c>
    </row>
    <row r="25" spans="1:8" s="112" customFormat="1">
      <c r="A25" s="109" t="s">
        <v>239</v>
      </c>
      <c r="B25" s="446" t="s">
        <v>21</v>
      </c>
      <c r="C25" s="447">
        <v>263635.77</v>
      </c>
      <c r="D25" s="448">
        <v>259428.94</v>
      </c>
      <c r="E25" s="447">
        <v>252748.508</v>
      </c>
      <c r="F25" s="448">
        <v>244909.59700000001</v>
      </c>
      <c r="G25" s="447">
        <v>237466.73900000006</v>
      </c>
    </row>
    <row r="26" spans="1:8">
      <c r="A26" s="108" t="s">
        <v>78</v>
      </c>
      <c r="B26" s="436" t="s">
        <v>22</v>
      </c>
      <c r="C26" s="449">
        <v>0.77113743840992199</v>
      </c>
      <c r="D26" s="450">
        <v>0.75350530304573149</v>
      </c>
      <c r="E26" s="449">
        <v>0.74051009988814498</v>
      </c>
      <c r="F26" s="450">
        <v>0.73258316719584327</v>
      </c>
      <c r="G26" s="449">
        <v>0.71832722854046327</v>
      </c>
    </row>
    <row r="27" spans="1:8">
      <c r="A27" s="107" t="s">
        <v>296</v>
      </c>
      <c r="B27" s="460" t="s">
        <v>295</v>
      </c>
      <c r="C27" s="431">
        <v>19311.255009836626</v>
      </c>
      <c r="D27" s="432">
        <v>18788.715654047253</v>
      </c>
      <c r="E27" s="431">
        <v>17390.877452120432</v>
      </c>
      <c r="F27" s="432">
        <v>16376.505128260724</v>
      </c>
      <c r="G27" s="431">
        <v>15748.977483757135</v>
      </c>
    </row>
    <row r="28" spans="1:8">
      <c r="A28" s="107" t="s">
        <v>82</v>
      </c>
      <c r="B28" s="460" t="s">
        <v>294</v>
      </c>
      <c r="C28" s="461">
        <v>23.898735978360147</v>
      </c>
      <c r="D28" s="462">
        <v>23.743115355492193</v>
      </c>
      <c r="E28" s="461">
        <v>22.598459748273999</v>
      </c>
      <c r="F28" s="462">
        <v>21.954031745715323</v>
      </c>
      <c r="G28" s="461">
        <v>21.701146506950867</v>
      </c>
    </row>
    <row r="29" spans="1:8">
      <c r="A29" s="27"/>
      <c r="B29" s="436"/>
      <c r="C29" s="437"/>
      <c r="D29" s="438"/>
      <c r="E29" s="437"/>
      <c r="F29" s="438"/>
      <c r="G29" s="437"/>
    </row>
    <row r="30" spans="1:8">
      <c r="A30" s="24" t="s">
        <v>153</v>
      </c>
      <c r="B30" s="436"/>
      <c r="C30" s="437"/>
      <c r="D30" s="438"/>
      <c r="E30" s="437"/>
      <c r="F30" s="438"/>
      <c r="G30" s="437"/>
    </row>
    <row r="31" spans="1:8">
      <c r="A31" s="53" t="s">
        <v>127</v>
      </c>
      <c r="B31" s="436" t="s">
        <v>21</v>
      </c>
      <c r="C31" s="451">
        <v>8552.6343429999979</v>
      </c>
      <c r="D31" s="452">
        <v>7969.242342999999</v>
      </c>
      <c r="E31" s="451">
        <v>7620.952342999999</v>
      </c>
      <c r="F31" s="452">
        <v>7289.8523429999996</v>
      </c>
      <c r="G31" s="451">
        <v>6931.0943430000007</v>
      </c>
      <c r="H31" s="65"/>
    </row>
    <row r="32" spans="1:8">
      <c r="A32" s="27" t="s">
        <v>38</v>
      </c>
      <c r="B32" s="436" t="s">
        <v>21</v>
      </c>
      <c r="C32" s="451">
        <v>583.39199999999903</v>
      </c>
      <c r="D32" s="452">
        <v>348.29</v>
      </c>
      <c r="E32" s="451">
        <v>331.1</v>
      </c>
      <c r="F32" s="452">
        <v>358.75799999999907</v>
      </c>
      <c r="G32" s="451">
        <v>471.49599999999998</v>
      </c>
    </row>
    <row r="33" spans="1:7">
      <c r="A33" s="27" t="s">
        <v>23</v>
      </c>
      <c r="B33" s="436" t="s">
        <v>31</v>
      </c>
      <c r="C33" s="451">
        <v>566.18921877202888</v>
      </c>
      <c r="D33" s="452">
        <v>572.05131695720411</v>
      </c>
      <c r="E33" s="451">
        <v>577.4718350863634</v>
      </c>
      <c r="F33" s="452">
        <v>583.19809799638153</v>
      </c>
      <c r="G33" s="451">
        <v>595.01571451488178</v>
      </c>
    </row>
    <row r="34" spans="1:7">
      <c r="A34" s="91" t="s">
        <v>23</v>
      </c>
      <c r="B34" s="436" t="s">
        <v>101</v>
      </c>
      <c r="C34" s="453">
        <v>6.7621342584146573</v>
      </c>
      <c r="D34" s="454">
        <v>6.8624157130088586</v>
      </c>
      <c r="E34" s="453">
        <v>6.9495084272027672</v>
      </c>
      <c r="F34" s="454">
        <v>7.0081093373934165</v>
      </c>
      <c r="G34" s="453">
        <v>7.2134082748726778</v>
      </c>
    </row>
    <row r="35" spans="1:7">
      <c r="A35" s="30"/>
      <c r="B35" s="436"/>
      <c r="C35" s="431"/>
      <c r="D35" s="432"/>
      <c r="E35" s="431"/>
      <c r="F35" s="432"/>
      <c r="G35" s="431"/>
    </row>
    <row r="36" spans="1:7">
      <c r="A36" s="92" t="s">
        <v>68</v>
      </c>
      <c r="B36" s="455"/>
      <c r="C36" s="449"/>
      <c r="D36" s="450"/>
      <c r="E36" s="449"/>
      <c r="F36" s="450"/>
      <c r="G36" s="449"/>
    </row>
    <row r="37" spans="1:7">
      <c r="A37" s="72" t="s">
        <v>293</v>
      </c>
      <c r="B37" s="456" t="s">
        <v>21</v>
      </c>
      <c r="C37" s="451">
        <v>15794.24</v>
      </c>
      <c r="D37" s="452">
        <v>16340.511</v>
      </c>
      <c r="E37" s="451">
        <v>16146.321</v>
      </c>
      <c r="F37" s="452">
        <v>16137.174000000001</v>
      </c>
      <c r="G37" s="451">
        <v>15749.462</v>
      </c>
    </row>
    <row r="38" spans="1:7">
      <c r="A38" s="72" t="s">
        <v>69</v>
      </c>
      <c r="B38" s="456" t="s">
        <v>21</v>
      </c>
      <c r="C38" s="451">
        <v>-546.27099999999996</v>
      </c>
      <c r="D38" s="452">
        <v>194.19</v>
      </c>
      <c r="E38" s="451">
        <v>9.1470000000000002</v>
      </c>
      <c r="F38" s="452">
        <v>387.71199999999999</v>
      </c>
      <c r="G38" s="451">
        <v>-168.55</v>
      </c>
    </row>
    <row r="39" spans="1:7">
      <c r="A39" s="72" t="s">
        <v>23</v>
      </c>
      <c r="B39" s="441" t="s">
        <v>31</v>
      </c>
      <c r="C39" s="451">
        <v>157.82629210205906</v>
      </c>
      <c r="D39" s="452">
        <v>159.15326568388906</v>
      </c>
      <c r="E39" s="451">
        <v>160.07840843104452</v>
      </c>
      <c r="F39" s="452">
        <v>162.97802204201233</v>
      </c>
      <c r="G39" s="451">
        <v>158.95802065141902</v>
      </c>
    </row>
    <row r="40" spans="1:7">
      <c r="A40" s="72" t="s">
        <v>70</v>
      </c>
      <c r="B40" s="441" t="s">
        <v>101</v>
      </c>
      <c r="C40" s="453">
        <v>1.8849574335176593</v>
      </c>
      <c r="D40" s="454">
        <v>1.9092270900016142</v>
      </c>
      <c r="E40" s="453">
        <v>1.9264424354797776</v>
      </c>
      <c r="F40" s="454">
        <v>1.9584559723128989</v>
      </c>
      <c r="G40" s="453">
        <v>1.927056838253723</v>
      </c>
    </row>
    <row r="41" spans="1:7">
      <c r="A41" s="72" t="s">
        <v>39</v>
      </c>
      <c r="B41" s="441" t="s">
        <v>22</v>
      </c>
      <c r="C41" s="437">
        <v>3.7461897578873742E-2</v>
      </c>
      <c r="D41" s="438">
        <v>2.0309824912336349E-2</v>
      </c>
      <c r="E41" s="437">
        <v>2.3497643441507E-2</v>
      </c>
      <c r="F41" s="438">
        <v>1.8132139770888425E-2</v>
      </c>
      <c r="G41" s="437">
        <v>2.6644811786419847E-2</v>
      </c>
    </row>
    <row r="42" spans="1:7">
      <c r="A42" s="94"/>
      <c r="B42" s="95"/>
      <c r="C42" s="254"/>
      <c r="D42" s="255"/>
      <c r="E42" s="254"/>
      <c r="F42" s="255"/>
      <c r="G42" s="254"/>
    </row>
    <row r="43" spans="1:7" ht="12.75" customHeight="1">
      <c r="A43" s="457"/>
      <c r="B43" s="206"/>
      <c r="C43" s="206"/>
      <c r="D43" s="206"/>
      <c r="E43" s="206"/>
      <c r="F43" s="206"/>
      <c r="G43" s="206"/>
    </row>
    <row r="44" spans="1:7">
      <c r="A44" s="394"/>
    </row>
    <row r="45" spans="1:7">
      <c r="A45" s="35"/>
      <c r="B45" s="39"/>
      <c r="C45" s="39"/>
      <c r="D45" s="39"/>
      <c r="E45" s="39"/>
      <c r="F45" s="39"/>
      <c r="G45" s="39"/>
    </row>
    <row r="46" spans="1:7">
      <c r="A46" s="157" t="s">
        <v>19</v>
      </c>
      <c r="B46" s="137" t="s">
        <v>20</v>
      </c>
      <c r="C46" s="160">
        <f>C5</f>
        <v>45565</v>
      </c>
      <c r="D46" s="160">
        <f>D5</f>
        <v>45473</v>
      </c>
      <c r="E46" s="160">
        <f>E5</f>
        <v>45382</v>
      </c>
      <c r="F46" s="160">
        <f>F5</f>
        <v>45291</v>
      </c>
      <c r="G46" s="160">
        <f>G5</f>
        <v>45199</v>
      </c>
    </row>
    <row r="47" spans="1:7">
      <c r="A47" s="66" t="s">
        <v>24</v>
      </c>
      <c r="B47" s="152"/>
      <c r="C47" s="155"/>
      <c r="D47" s="198"/>
      <c r="E47" s="155"/>
      <c r="F47" s="198"/>
      <c r="G47" s="155"/>
    </row>
    <row r="48" spans="1:7">
      <c r="A48" s="67" t="s">
        <v>25</v>
      </c>
      <c r="B48" s="153" t="s">
        <v>40</v>
      </c>
      <c r="C48" s="120">
        <v>7918</v>
      </c>
      <c r="D48" s="132">
        <v>7918</v>
      </c>
      <c r="E48" s="120">
        <v>7918</v>
      </c>
      <c r="F48" s="132">
        <v>7916</v>
      </c>
      <c r="G48" s="120">
        <v>7916</v>
      </c>
    </row>
    <row r="49" spans="1:7">
      <c r="A49" s="67" t="s">
        <v>41</v>
      </c>
      <c r="B49" s="153" t="s">
        <v>40</v>
      </c>
      <c r="C49" s="120">
        <v>811186</v>
      </c>
      <c r="D49" s="132">
        <v>810902</v>
      </c>
      <c r="E49" s="120">
        <v>809051</v>
      </c>
      <c r="F49" s="132">
        <v>808106</v>
      </c>
      <c r="G49" s="120">
        <v>806201</v>
      </c>
    </row>
    <row r="50" spans="1:7">
      <c r="A50" s="67" t="s">
        <v>26</v>
      </c>
      <c r="B50" s="153" t="s">
        <v>22</v>
      </c>
      <c r="C50" s="125">
        <v>0.96174068891458819</v>
      </c>
      <c r="D50" s="185">
        <v>0.96160305633570164</v>
      </c>
      <c r="E50" s="125">
        <v>0.96109051627292241</v>
      </c>
      <c r="F50" s="185">
        <v>0.96072040062778796</v>
      </c>
      <c r="G50" s="125">
        <v>0.96007988187675553</v>
      </c>
    </row>
    <row r="51" spans="1:7">
      <c r="A51" s="67" t="s">
        <v>27</v>
      </c>
      <c r="B51" s="154" t="s">
        <v>47</v>
      </c>
      <c r="C51" s="120">
        <v>463551</v>
      </c>
      <c r="D51" s="132">
        <v>453744</v>
      </c>
      <c r="E51" s="120">
        <v>444708</v>
      </c>
      <c r="F51" s="132">
        <v>430412</v>
      </c>
      <c r="G51" s="120">
        <v>415903</v>
      </c>
    </row>
    <row r="52" spans="1:7">
      <c r="A52" s="67" t="s">
        <v>116</v>
      </c>
      <c r="B52" s="153" t="s">
        <v>40</v>
      </c>
      <c r="C52" s="120">
        <v>329543</v>
      </c>
      <c r="D52" s="132">
        <v>324498</v>
      </c>
      <c r="E52" s="120">
        <v>318171</v>
      </c>
      <c r="F52" s="132">
        <v>307663</v>
      </c>
      <c r="G52" s="120">
        <v>295318</v>
      </c>
    </row>
    <row r="53" spans="1:7">
      <c r="A53" s="67" t="s">
        <v>117</v>
      </c>
      <c r="B53" s="153" t="s">
        <v>40</v>
      </c>
      <c r="C53" s="120">
        <v>962565</v>
      </c>
      <c r="D53" s="132">
        <v>947377</v>
      </c>
      <c r="E53" s="120">
        <v>931854</v>
      </c>
      <c r="F53" s="132">
        <v>905556</v>
      </c>
      <c r="G53" s="120">
        <v>876096</v>
      </c>
    </row>
    <row r="54" spans="1:7" ht="1.5" customHeight="1">
      <c r="A54" s="68"/>
      <c r="B54" s="153"/>
      <c r="C54" s="156">
        <v>0</v>
      </c>
      <c r="D54" s="199">
        <v>0</v>
      </c>
      <c r="E54" s="156">
        <v>0</v>
      </c>
      <c r="F54" s="199">
        <v>0</v>
      </c>
      <c r="G54" s="156">
        <v>0</v>
      </c>
    </row>
    <row r="55" spans="1:7">
      <c r="A55" s="67" t="s">
        <v>154</v>
      </c>
      <c r="B55" s="153" t="s">
        <v>40</v>
      </c>
      <c r="C55" s="120">
        <v>1345</v>
      </c>
      <c r="D55" s="132">
        <v>1317</v>
      </c>
      <c r="E55" s="120">
        <v>1290</v>
      </c>
      <c r="F55" s="132">
        <v>1267</v>
      </c>
      <c r="G55" s="120">
        <v>1239</v>
      </c>
    </row>
    <row r="56" spans="1:7" ht="1.5" customHeight="1">
      <c r="A56" s="68"/>
      <c r="B56" s="153"/>
      <c r="C56" s="156">
        <v>0</v>
      </c>
      <c r="D56" s="199">
        <v>0</v>
      </c>
      <c r="E56" s="156">
        <v>0</v>
      </c>
      <c r="F56" s="199">
        <v>0</v>
      </c>
      <c r="G56" s="156">
        <v>0</v>
      </c>
    </row>
    <row r="57" spans="1:7">
      <c r="A57" s="67" t="s">
        <v>118</v>
      </c>
      <c r="B57" s="154" t="s">
        <v>40</v>
      </c>
      <c r="C57" s="151">
        <v>7</v>
      </c>
      <c r="D57" s="197">
        <v>7</v>
      </c>
      <c r="E57" s="151">
        <v>7</v>
      </c>
      <c r="F57" s="197">
        <v>7</v>
      </c>
      <c r="G57" s="151">
        <v>7</v>
      </c>
    </row>
    <row r="58" spans="1:7" ht="1.5" customHeight="1">
      <c r="A58" s="68"/>
      <c r="B58" s="153"/>
      <c r="C58" s="156"/>
      <c r="D58" s="199"/>
      <c r="E58" s="156"/>
      <c r="F58" s="199"/>
      <c r="G58" s="156"/>
    </row>
    <row r="59" spans="1:7">
      <c r="A59" s="54" t="s">
        <v>68</v>
      </c>
      <c r="B59" s="55"/>
      <c r="C59" s="120"/>
      <c r="D59" s="132"/>
      <c r="E59" s="120"/>
      <c r="F59" s="132"/>
      <c r="G59" s="120"/>
    </row>
    <row r="60" spans="1:7">
      <c r="A60" s="51" t="s">
        <v>71</v>
      </c>
      <c r="B60" s="55" t="s">
        <v>40</v>
      </c>
      <c r="C60" s="120">
        <v>639</v>
      </c>
      <c r="D60" s="132">
        <v>639</v>
      </c>
      <c r="E60" s="120">
        <v>639</v>
      </c>
      <c r="F60" s="132">
        <v>639</v>
      </c>
      <c r="G60" s="120">
        <v>639</v>
      </c>
    </row>
    <row r="61" spans="1:7">
      <c r="A61" s="96" t="s">
        <v>73</v>
      </c>
      <c r="B61" s="97" t="s">
        <v>22</v>
      </c>
      <c r="C61" s="391">
        <v>0.99843749999999998</v>
      </c>
      <c r="D61" s="392">
        <v>0.99843749999999998</v>
      </c>
      <c r="E61" s="391">
        <v>0.99843749999999998</v>
      </c>
      <c r="F61" s="392">
        <v>0.99843749999999998</v>
      </c>
      <c r="G61" s="391">
        <v>0.99843749999999998</v>
      </c>
    </row>
    <row r="62" spans="1:7">
      <c r="A62" s="53"/>
    </row>
    <row r="63" spans="1:7">
      <c r="A63" s="159"/>
      <c r="B63" s="159"/>
      <c r="C63" s="159"/>
      <c r="D63" s="159"/>
      <c r="E63" s="159"/>
      <c r="F63" s="159"/>
      <c r="G63" s="159"/>
    </row>
    <row r="64" spans="1:7">
      <c r="A64" s="22" t="s">
        <v>238</v>
      </c>
    </row>
    <row r="65" spans="1:7">
      <c r="F65" s="98"/>
    </row>
    <row r="66" spans="1:7">
      <c r="A66" s="136" t="s">
        <v>19</v>
      </c>
      <c r="B66" s="397" t="s">
        <v>20</v>
      </c>
      <c r="C66" s="160">
        <f>C5</f>
        <v>45565</v>
      </c>
      <c r="D66" s="160">
        <f t="shared" ref="D66:G66" si="0">D5</f>
        <v>45473</v>
      </c>
      <c r="E66" s="160">
        <f t="shared" si="0"/>
        <v>45382</v>
      </c>
      <c r="F66" s="160">
        <f t="shared" si="0"/>
        <v>45291</v>
      </c>
      <c r="G66" s="160">
        <f t="shared" si="0"/>
        <v>45199</v>
      </c>
    </row>
    <row r="67" spans="1:7">
      <c r="A67" s="54" t="s">
        <v>74</v>
      </c>
      <c r="B67" s="25" t="s">
        <v>21</v>
      </c>
      <c r="C67" s="134">
        <v>156642.493842</v>
      </c>
      <c r="D67" s="135">
        <v>155416.47188699999</v>
      </c>
      <c r="E67" s="134">
        <v>152718.57600000003</v>
      </c>
      <c r="F67" s="135">
        <v>151170.64299999998</v>
      </c>
      <c r="G67" s="134">
        <v>147665.76200000002</v>
      </c>
    </row>
    <row r="68" spans="1:7">
      <c r="A68" s="51" t="s">
        <v>38</v>
      </c>
      <c r="B68" s="55" t="s">
        <v>21</v>
      </c>
      <c r="C68" s="120">
        <v>1226.0219549999931</v>
      </c>
      <c r="D68" s="132">
        <v>2697.8958869999587</v>
      </c>
      <c r="E68" s="120">
        <v>1547.9330000000573</v>
      </c>
      <c r="F68" s="132">
        <v>3504.8809999999548</v>
      </c>
      <c r="G68" s="120">
        <v>4562.6710000000512</v>
      </c>
    </row>
    <row r="69" spans="1:7">
      <c r="A69" s="51" t="s">
        <v>39</v>
      </c>
      <c r="B69" s="55" t="s">
        <v>22</v>
      </c>
      <c r="C69" s="121">
        <v>4.7002077959390563E-2</v>
      </c>
      <c r="D69" s="176">
        <v>4.029384352323729E-2</v>
      </c>
      <c r="E69" s="121">
        <v>4.5204238376226141E-2</v>
      </c>
      <c r="F69" s="176">
        <v>4.2519580054444804E-2</v>
      </c>
      <c r="G69" s="121">
        <v>4.1060814196704438E-2</v>
      </c>
    </row>
    <row r="70" spans="1:7">
      <c r="A70" s="51" t="s">
        <v>70</v>
      </c>
      <c r="B70" s="55" t="s">
        <v>101</v>
      </c>
      <c r="C70" s="122">
        <v>2.3041224718223705</v>
      </c>
      <c r="D70" s="177">
        <v>2.1693185194777489</v>
      </c>
      <c r="E70" s="122">
        <v>2.1103431300890705</v>
      </c>
      <c r="F70" s="177">
        <v>2.1032528448828214</v>
      </c>
      <c r="G70" s="122">
        <v>2.0650950974591864</v>
      </c>
    </row>
    <row r="71" spans="1:7">
      <c r="A71" s="38"/>
      <c r="B71" s="110"/>
      <c r="C71" s="120"/>
      <c r="D71" s="132"/>
      <c r="E71" s="120"/>
      <c r="F71" s="132"/>
      <c r="G71" s="120"/>
    </row>
    <row r="72" spans="1:7">
      <c r="A72" s="105" t="s">
        <v>75</v>
      </c>
      <c r="B72" s="110"/>
      <c r="C72" s="124"/>
      <c r="D72" s="178"/>
      <c r="E72" s="124"/>
      <c r="F72" s="178"/>
      <c r="G72" s="124"/>
    </row>
    <row r="73" spans="1:7">
      <c r="A73" s="172" t="s">
        <v>240</v>
      </c>
      <c r="B73" s="398" t="s">
        <v>242</v>
      </c>
      <c r="C73" s="124">
        <v>504.12000037099642</v>
      </c>
      <c r="D73" s="178">
        <v>482.64735310151821</v>
      </c>
      <c r="E73" s="124">
        <v>472.08825334164953</v>
      </c>
      <c r="F73" s="178">
        <v>474.71889111672721</v>
      </c>
      <c r="G73" s="124">
        <v>461.3973883853032</v>
      </c>
    </row>
    <row r="74" spans="1:7">
      <c r="A74" s="172" t="s">
        <v>81</v>
      </c>
      <c r="B74" s="399" t="s">
        <v>79</v>
      </c>
      <c r="C74" s="173">
        <v>139755.996598</v>
      </c>
      <c r="D74" s="179">
        <v>134209.36957699998</v>
      </c>
      <c r="E74" s="173">
        <v>130209.649258</v>
      </c>
      <c r="F74" s="179">
        <v>128828.32632200001</v>
      </c>
      <c r="G74" s="173">
        <v>125743.016601</v>
      </c>
    </row>
    <row r="75" spans="1:7">
      <c r="A75" s="172" t="s">
        <v>241</v>
      </c>
      <c r="B75" s="399" t="s">
        <v>243</v>
      </c>
      <c r="C75" s="174">
        <v>1.0807982745720708</v>
      </c>
      <c r="D75" s="180">
        <v>1.0443483891688101</v>
      </c>
      <c r="E75" s="174">
        <v>1.0332399886332229</v>
      </c>
      <c r="F75" s="180">
        <v>1.0605673031805884</v>
      </c>
      <c r="G75" s="174">
        <v>1.0574168885694031</v>
      </c>
    </row>
    <row r="76" spans="1:7">
      <c r="A76" s="172" t="s">
        <v>84</v>
      </c>
      <c r="B76" s="399" t="s">
        <v>80</v>
      </c>
      <c r="C76" s="173">
        <v>299.62715201352449</v>
      </c>
      <c r="D76" s="179">
        <v>290.40113455179443</v>
      </c>
      <c r="E76" s="173">
        <v>284.98446120392458</v>
      </c>
      <c r="F76" s="179">
        <v>287.81477454832645</v>
      </c>
      <c r="G76" s="173">
        <v>288.17412651353322</v>
      </c>
    </row>
    <row r="77" spans="1:7">
      <c r="A77" s="38"/>
      <c r="B77" s="110"/>
      <c r="C77" s="120"/>
      <c r="D77" s="132"/>
      <c r="E77" s="120"/>
      <c r="F77" s="132"/>
      <c r="G77" s="120"/>
    </row>
    <row r="78" spans="1:7">
      <c r="A78" s="170" t="s">
        <v>76</v>
      </c>
      <c r="B78" s="111"/>
      <c r="C78" s="133"/>
      <c r="D78" s="181"/>
      <c r="E78" s="133"/>
      <c r="F78" s="181"/>
      <c r="G78" s="133"/>
    </row>
    <row r="79" spans="1:7">
      <c r="A79" s="107" t="s">
        <v>244</v>
      </c>
      <c r="B79" s="398" t="s">
        <v>242</v>
      </c>
      <c r="C79" s="120">
        <v>457.74988947387396</v>
      </c>
      <c r="D79" s="132">
        <v>416.6914933025144</v>
      </c>
      <c r="E79" s="120">
        <v>392.57877191741244</v>
      </c>
      <c r="F79" s="132">
        <v>372.34102958387211</v>
      </c>
      <c r="G79" s="120">
        <v>351.65550390165845</v>
      </c>
    </row>
    <row r="80" spans="1:7">
      <c r="A80" s="108" t="s">
        <v>77</v>
      </c>
      <c r="B80" s="399" t="s">
        <v>21</v>
      </c>
      <c r="C80" s="130">
        <v>66011.512999999992</v>
      </c>
      <c r="D80" s="182">
        <v>64401.256999999998</v>
      </c>
      <c r="E80" s="130">
        <v>64353.914000000004</v>
      </c>
      <c r="F80" s="182">
        <v>62725.220187999999</v>
      </c>
      <c r="G80" s="130">
        <v>59787.042000000001</v>
      </c>
    </row>
    <row r="81" spans="1:8">
      <c r="A81" s="109" t="s">
        <v>91</v>
      </c>
      <c r="B81" s="400" t="s">
        <v>22</v>
      </c>
      <c r="C81" s="171">
        <v>0.42141510506455282</v>
      </c>
      <c r="D81" s="183">
        <v>0.4143785804559042</v>
      </c>
      <c r="E81" s="171">
        <v>0.42138890818363828</v>
      </c>
      <c r="F81" s="183">
        <v>0.41492990267958313</v>
      </c>
      <c r="G81" s="171">
        <v>0.40488086872839207</v>
      </c>
      <c r="H81" s="112"/>
    </row>
    <row r="82" spans="1:8">
      <c r="A82" s="107" t="s">
        <v>296</v>
      </c>
      <c r="B82" s="399" t="s">
        <v>295</v>
      </c>
      <c r="C82" s="120">
        <v>1389.4813961591465</v>
      </c>
      <c r="D82" s="132">
        <v>1189.0973646400039</v>
      </c>
      <c r="E82" s="120">
        <v>1091.3285825163691</v>
      </c>
      <c r="F82" s="132">
        <v>1009.0403113167041</v>
      </c>
      <c r="G82" s="120">
        <v>917.90010329583481</v>
      </c>
    </row>
    <row r="83" spans="1:8">
      <c r="A83" s="107" t="s">
        <v>245</v>
      </c>
      <c r="B83" s="399" t="s">
        <v>243</v>
      </c>
      <c r="C83" s="123">
        <v>2.349537672847092</v>
      </c>
      <c r="D83" s="131">
        <v>2.1577092755408169</v>
      </c>
      <c r="E83" s="123">
        <v>2.0631822164397557</v>
      </c>
      <c r="F83" s="131">
        <v>2.0332965160224514</v>
      </c>
      <c r="G83" s="123">
        <v>2.0021051810278174</v>
      </c>
    </row>
    <row r="84" spans="1:8" s="313" customFormat="1">
      <c r="A84" s="367" t="s">
        <v>82</v>
      </c>
      <c r="B84" s="399" t="s">
        <v>294</v>
      </c>
      <c r="C84" s="174">
        <v>7.1319271966365356</v>
      </c>
      <c r="D84" s="180">
        <v>6.157376511025106</v>
      </c>
      <c r="E84" s="174">
        <v>5.7354342231572693</v>
      </c>
      <c r="F84" s="180">
        <v>5.5102123765930848</v>
      </c>
      <c r="G84" s="174">
        <v>5.2259456544393723</v>
      </c>
    </row>
    <row r="85" spans="1:8" s="313" customFormat="1">
      <c r="A85" s="367"/>
      <c r="B85" s="55"/>
      <c r="C85" s="120"/>
      <c r="D85" s="132"/>
      <c r="E85" s="120"/>
      <c r="F85" s="132"/>
      <c r="G85" s="120"/>
    </row>
    <row r="86" spans="1:8" s="313" customFormat="1">
      <c r="A86" s="368" t="s">
        <v>246</v>
      </c>
      <c r="B86" s="55"/>
      <c r="C86" s="120"/>
      <c r="D86" s="132"/>
      <c r="E86" s="120"/>
      <c r="F86" s="132"/>
      <c r="G86" s="120"/>
    </row>
    <row r="87" spans="1:8" s="313" customFormat="1">
      <c r="A87" s="369" t="s">
        <v>247</v>
      </c>
      <c r="B87" s="398" t="s">
        <v>256</v>
      </c>
      <c r="C87" s="120">
        <v>34005.440524655656</v>
      </c>
      <c r="D87" s="132">
        <v>30159.824655930264</v>
      </c>
      <c r="E87" s="120">
        <v>27678.780237417926</v>
      </c>
      <c r="F87" s="132">
        <v>27690.501356563938</v>
      </c>
      <c r="G87" s="120">
        <v>25865.630577628912</v>
      </c>
    </row>
    <row r="88" spans="1:8" s="313" customFormat="1">
      <c r="A88" s="369" t="s">
        <v>248</v>
      </c>
      <c r="B88" s="398" t="s">
        <v>243</v>
      </c>
      <c r="C88" s="120">
        <v>278.60677202527211</v>
      </c>
      <c r="D88" s="132">
        <v>259.66636505901727</v>
      </c>
      <c r="E88" s="120">
        <v>245.92901997487385</v>
      </c>
      <c r="F88" s="132">
        <v>249.69443740248485</v>
      </c>
      <c r="G88" s="120">
        <v>242.33195983659917</v>
      </c>
    </row>
    <row r="89" spans="1:8" s="313" customFormat="1">
      <c r="A89" s="370" t="s">
        <v>249</v>
      </c>
      <c r="B89" s="398" t="s">
        <v>242</v>
      </c>
      <c r="C89" s="120">
        <v>244.74946310935971</v>
      </c>
      <c r="D89" s="132">
        <v>222.61563288754695</v>
      </c>
      <c r="E89" s="120">
        <v>206.25715477117299</v>
      </c>
      <c r="F89" s="132">
        <v>204.73108909546309</v>
      </c>
      <c r="G89" s="120">
        <v>189.53948223581719</v>
      </c>
    </row>
    <row r="90" spans="1:8" s="313" customFormat="1">
      <c r="A90" s="370" t="s">
        <v>250</v>
      </c>
      <c r="B90" s="398" t="s">
        <v>21</v>
      </c>
      <c r="C90" s="120">
        <v>41456.822000000007</v>
      </c>
      <c r="D90" s="132">
        <v>39465.195</v>
      </c>
      <c r="E90" s="120">
        <v>37992.635999999991</v>
      </c>
      <c r="F90" s="132">
        <v>37461.288</v>
      </c>
      <c r="G90" s="120">
        <v>36547.543999999994</v>
      </c>
    </row>
    <row r="91" spans="1:8" s="313" customFormat="1">
      <c r="A91" s="369" t="s">
        <v>251</v>
      </c>
      <c r="B91" s="398" t="s">
        <v>243</v>
      </c>
      <c r="C91" s="123">
        <v>2.0052337749418885</v>
      </c>
      <c r="D91" s="131">
        <v>1.9166488153257781</v>
      </c>
      <c r="E91" s="123">
        <v>1.832617604554253</v>
      </c>
      <c r="F91" s="131">
        <v>1.8461281524746316</v>
      </c>
      <c r="G91" s="123">
        <v>1.775772450579489</v>
      </c>
    </row>
    <row r="92" spans="1:8" s="313" customFormat="1">
      <c r="A92" s="368" t="s">
        <v>252</v>
      </c>
      <c r="B92" s="398"/>
      <c r="C92" s="120"/>
      <c r="D92" s="132"/>
      <c r="E92" s="120"/>
      <c r="F92" s="132"/>
      <c r="G92" s="120"/>
    </row>
    <row r="93" spans="1:8" s="313" customFormat="1">
      <c r="A93" s="367" t="s">
        <v>116</v>
      </c>
      <c r="B93" s="93" t="s">
        <v>40</v>
      </c>
      <c r="C93" s="120">
        <v>35961</v>
      </c>
      <c r="D93" s="132">
        <v>35216</v>
      </c>
      <c r="E93" s="120">
        <v>34534</v>
      </c>
      <c r="F93" s="132">
        <v>33780</v>
      </c>
      <c r="G93" s="120">
        <v>33144</v>
      </c>
    </row>
    <row r="94" spans="1:8" s="313" customFormat="1">
      <c r="A94" s="371" t="s">
        <v>253</v>
      </c>
      <c r="B94" s="93" t="s">
        <v>40</v>
      </c>
      <c r="C94" s="120">
        <v>2240</v>
      </c>
      <c r="D94" s="404">
        <v>2232</v>
      </c>
      <c r="E94" s="120">
        <v>2265</v>
      </c>
      <c r="F94" s="402">
        <v>2257</v>
      </c>
      <c r="G94" s="120">
        <v>2292</v>
      </c>
    </row>
    <row r="95" spans="1:8" s="313" customFormat="1">
      <c r="A95" s="371" t="s">
        <v>254</v>
      </c>
      <c r="B95" s="93" t="s">
        <v>40</v>
      </c>
      <c r="C95" s="126">
        <v>33721</v>
      </c>
      <c r="D95" s="405">
        <v>32984</v>
      </c>
      <c r="E95" s="126">
        <v>32269</v>
      </c>
      <c r="F95" s="403">
        <v>31523</v>
      </c>
      <c r="G95" s="126">
        <v>30852</v>
      </c>
    </row>
    <row r="96" spans="1:8" s="313" customFormat="1">
      <c r="A96" s="367" t="s">
        <v>117</v>
      </c>
      <c r="B96" s="93" t="s">
        <v>40</v>
      </c>
      <c r="C96" s="127">
        <v>130704</v>
      </c>
      <c r="D96" s="374">
        <v>127189</v>
      </c>
      <c r="E96" s="127">
        <v>125413</v>
      </c>
      <c r="F96" s="374">
        <v>119816</v>
      </c>
      <c r="G96" s="127">
        <v>116892</v>
      </c>
    </row>
    <row r="97" spans="1:7">
      <c r="A97" s="51" t="s">
        <v>255</v>
      </c>
      <c r="B97" s="373" t="s">
        <v>243</v>
      </c>
      <c r="C97" s="127">
        <v>10002.061895125424</v>
      </c>
      <c r="D97" s="374">
        <v>9542.8255988769997</v>
      </c>
      <c r="E97" s="127">
        <v>9365.0917326081199</v>
      </c>
      <c r="F97" s="374">
        <v>9356.2289850165816</v>
      </c>
      <c r="G97" s="127">
        <v>9162.4809663032884</v>
      </c>
    </row>
    <row r="98" spans="1:7" s="112" customFormat="1">
      <c r="A98" s="368" t="s">
        <v>261</v>
      </c>
      <c r="B98" s="373"/>
      <c r="C98" s="127"/>
      <c r="D98" s="374"/>
      <c r="E98" s="127"/>
      <c r="F98" s="374"/>
      <c r="G98" s="127"/>
    </row>
    <row r="99" spans="1:7">
      <c r="A99" s="51" t="s">
        <v>257</v>
      </c>
      <c r="B99" s="373" t="s">
        <v>40</v>
      </c>
      <c r="C99" s="127">
        <v>4174</v>
      </c>
      <c r="D99" s="374">
        <v>4174</v>
      </c>
      <c r="E99" s="127">
        <v>4132</v>
      </c>
      <c r="F99" s="374">
        <v>4098</v>
      </c>
      <c r="G99" s="127">
        <v>4081</v>
      </c>
    </row>
    <row r="100" spans="1:7">
      <c r="A100" s="51" t="s">
        <v>258</v>
      </c>
      <c r="B100" s="373" t="s">
        <v>40</v>
      </c>
      <c r="C100" s="127">
        <v>37528.148979875419</v>
      </c>
      <c r="D100" s="374">
        <v>37234.420672496402</v>
      </c>
      <c r="E100" s="127">
        <v>36959.965150048411</v>
      </c>
      <c r="F100" s="374">
        <v>36888.883113714001</v>
      </c>
      <c r="G100" s="127">
        <v>36183.720166625833</v>
      </c>
    </row>
    <row r="101" spans="1:7" s="112" customFormat="1">
      <c r="A101" s="51" t="s">
        <v>259</v>
      </c>
      <c r="B101" s="373" t="s">
        <v>243</v>
      </c>
      <c r="C101" s="127">
        <v>4482.3436748352824</v>
      </c>
      <c r="D101" s="374">
        <v>3894.7419914041056</v>
      </c>
      <c r="E101" s="127">
        <v>4093.4591946423575</v>
      </c>
      <c r="F101" s="374">
        <v>4162.5726265612529</v>
      </c>
      <c r="G101" s="127">
        <v>4276.3723704521281</v>
      </c>
    </row>
    <row r="102" spans="1:7" s="313" customFormat="1">
      <c r="A102" s="372" t="s">
        <v>260</v>
      </c>
      <c r="B102" s="401" t="s">
        <v>243</v>
      </c>
      <c r="C102" s="406">
        <v>85826.449202160889</v>
      </c>
      <c r="D102" s="374">
        <v>80063.42266293893</v>
      </c>
      <c r="E102" s="127">
        <v>77784.577244467611</v>
      </c>
      <c r="F102" s="374">
        <v>76576.684123990926</v>
      </c>
      <c r="G102" s="406">
        <v>73600.556095073523</v>
      </c>
    </row>
    <row r="103" spans="1:7" s="2" customFormat="1" ht="25.5" customHeight="1">
      <c r="A103" s="503"/>
      <c r="B103" s="503"/>
      <c r="C103" s="503"/>
      <c r="D103" s="503"/>
      <c r="E103" s="503"/>
      <c r="F103" s="503"/>
      <c r="G103" s="503"/>
    </row>
  </sheetData>
  <mergeCells count="1">
    <mergeCell ref="A103:G103"/>
  </mergeCells>
  <phoneticPr fontId="4" type="noConversion"/>
  <hyperlinks>
    <hyperlink ref="A1" location="Cover!E6" display="INDEX"/>
  </hyperlinks>
  <pageMargins left="0.23" right="0.23" top="1" bottom="1" header="0.5" footer="0.5"/>
  <pageSetup paperSize="9" scale="68" orientation="portrait" r:id="rId1"/>
  <headerFooter alignWithMargins="0">
    <oddFooter>Page &amp;P of &amp;N</oddFooter>
  </headerFooter>
  <rowBreaks count="1" manualBreakCount="1">
    <brk id="4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Trends file-1</vt:lpstr>
      <vt:lpstr>Trends file-2 </vt:lpstr>
      <vt:lpstr>Trends file-3</vt:lpstr>
      <vt:lpstr>Trends file-4</vt:lpstr>
      <vt:lpstr>Trends file-5-SCH</vt:lpstr>
      <vt:lpstr>Trends file-6-Ops</vt:lpstr>
      <vt:lpstr>Cover!Print_Area</vt:lpstr>
      <vt:lpstr>'Trends file-1'!Print_Area</vt:lpstr>
      <vt:lpstr>'Trends file-2 '!Print_Area</vt:lpstr>
      <vt:lpstr>'Trends file-3'!Print_Area</vt:lpstr>
      <vt:lpstr>'Trends file-4'!Print_Area</vt:lpstr>
      <vt:lpstr>'Trends file-5-SCH'!Print_Area</vt:lpstr>
      <vt:lpstr>'Trends file-6-Ops'!Print_Area</vt:lpstr>
    </vt:vector>
  </TitlesOfParts>
  <Company>BTVL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aaggarwal</dc:creator>
  <cp:lastModifiedBy>Aditi Gandhi</cp:lastModifiedBy>
  <cp:lastPrinted>2024-10-28T08:30:53Z</cp:lastPrinted>
  <dcterms:created xsi:type="dcterms:W3CDTF">2005-10-14T06:27:59Z</dcterms:created>
  <dcterms:modified xsi:type="dcterms:W3CDTF">2024-10-28T08:52:31Z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