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5.99.43\NCR-Common\cbad\2024-25\IR\Q1'FY25\Final Docs\"/>
    </mc:Choice>
  </mc:AlternateContent>
  <bookViews>
    <workbookView xWindow="0" yWindow="0" windowWidth="20490" windowHeight="7020" tabRatio="783"/>
  </bookViews>
  <sheets>
    <sheet name="Cover" sheetId="5" r:id="rId1"/>
    <sheet name="Trends file-1" sheetId="7" r:id="rId2"/>
    <sheet name="Trends file-2 " sheetId="10" r:id="rId3"/>
    <sheet name="Trends file-3" sheetId="11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file-1'!$A$1:$G$87</definedName>
    <definedName name="_xlnm.Print_Area" localSheetId="2">'Trends file-2 '!$A$1:$H$66</definedName>
    <definedName name="_xlnm.Print_Area" localSheetId="3">'Trends file-3'!$A$1:$G$77</definedName>
    <definedName name="_xlnm.Print_Area" localSheetId="4">'Trends file-4'!$A$1:$H$189</definedName>
    <definedName name="_xlnm.Print_Area" localSheetId="5">'Trends file-5-SCH'!$A$1:$H$132</definedName>
    <definedName name="_xlnm.Print_Area" localSheetId="6">'Trends file-6-Ops'!$A$1:$H$104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62913"/>
</workbook>
</file>

<file path=xl/calcChain.xml><?xml version="1.0" encoding="utf-8"?>
<calcChain xmlns="http://schemas.openxmlformats.org/spreadsheetml/2006/main">
  <c r="G120" i="3" l="1"/>
  <c r="A5" i="7" l="1"/>
  <c r="F1" i="6"/>
  <c r="G74" i="4" l="1"/>
  <c r="G67" i="3"/>
  <c r="G107" i="3"/>
  <c r="G80" i="3"/>
  <c r="G92" i="3"/>
  <c r="G4" i="3"/>
  <c r="G47" i="3"/>
  <c r="G27" i="3"/>
  <c r="G93" i="4" l="1"/>
  <c r="G8" i="4"/>
  <c r="G20" i="4" s="1"/>
  <c r="G28" i="4" s="1"/>
  <c r="G39" i="4" s="1"/>
  <c r="G51" i="4" s="1"/>
  <c r="G83" i="4"/>
  <c r="G108" i="4" l="1"/>
  <c r="D8" i="11" l="1"/>
  <c r="D8" i="10"/>
  <c r="D10" i="4"/>
  <c r="D5" i="6" s="1"/>
  <c r="D48" i="7"/>
  <c r="D6" i="3"/>
  <c r="F6" i="3"/>
  <c r="F8" i="10"/>
  <c r="F48" i="7"/>
  <c r="F8" i="11"/>
  <c r="F10" i="4"/>
  <c r="F5" i="6" s="1"/>
  <c r="G10" i="4"/>
  <c r="G5" i="6" s="1"/>
  <c r="G8" i="10"/>
  <c r="G48" i="7"/>
  <c r="G8" i="11"/>
  <c r="G6" i="3"/>
  <c r="E8" i="10"/>
  <c r="E6" i="3"/>
  <c r="E48" i="7"/>
  <c r="E10" i="4"/>
  <c r="E5" i="6" s="1"/>
  <c r="E8" i="11"/>
  <c r="C8" i="10"/>
  <c r="C10" i="4"/>
  <c r="C5" i="6" s="1"/>
  <c r="C6" i="3"/>
  <c r="C48" i="7"/>
  <c r="C8" i="11"/>
  <c r="C46" i="6" l="1"/>
  <c r="C66" i="6"/>
  <c r="E46" i="6"/>
  <c r="E66" i="6"/>
  <c r="G46" i="6"/>
  <c r="G66" i="6"/>
  <c r="D46" i="6"/>
  <c r="D66" i="6"/>
  <c r="F46" i="6"/>
  <c r="F66" i="6"/>
  <c r="C126" i="4"/>
  <c r="C110" i="4"/>
  <c r="C22" i="4"/>
  <c r="C85" i="4"/>
  <c r="C53" i="4"/>
  <c r="C29" i="3"/>
  <c r="C122" i="3"/>
  <c r="C95" i="4"/>
  <c r="C94" i="3"/>
  <c r="C158" i="3"/>
  <c r="C82" i="3"/>
  <c r="C140" i="3"/>
  <c r="C63" i="4"/>
  <c r="C109" i="3"/>
  <c r="C41" i="4"/>
  <c r="C30" i="4"/>
  <c r="C69" i="3"/>
  <c r="C178" i="3"/>
  <c r="C76" i="4"/>
  <c r="C49" i="3"/>
  <c r="G22" i="4"/>
  <c r="G29" i="3"/>
  <c r="G110" i="4"/>
  <c r="G95" i="4"/>
  <c r="G82" i="3"/>
  <c r="G94" i="3"/>
  <c r="G69" i="3"/>
  <c r="G53" i="4"/>
  <c r="G49" i="3"/>
  <c r="G178" i="3"/>
  <c r="G85" i="4"/>
  <c r="G122" i="3"/>
  <c r="G76" i="4"/>
  <c r="G30" i="4"/>
  <c r="G140" i="3"/>
  <c r="G158" i="3"/>
  <c r="G41" i="4"/>
  <c r="G126" i="4"/>
  <c r="G63" i="4"/>
  <c r="G109" i="3"/>
  <c r="F85" i="4"/>
  <c r="F41" i="4"/>
  <c r="F49" i="3"/>
  <c r="F69" i="3"/>
  <c r="F53" i="4"/>
  <c r="F140" i="3"/>
  <c r="F110" i="4"/>
  <c r="F82" i="3"/>
  <c r="F29" i="3"/>
  <c r="F63" i="4"/>
  <c r="F76" i="4"/>
  <c r="F122" i="3"/>
  <c r="F109" i="3"/>
  <c r="F126" i="4"/>
  <c r="F94" i="3"/>
  <c r="F178" i="3"/>
  <c r="F158" i="3"/>
  <c r="F30" i="4"/>
  <c r="F22" i="4"/>
  <c r="F95" i="4"/>
  <c r="D63" i="4"/>
  <c r="D30" i="4"/>
  <c r="D109" i="3"/>
  <c r="D29" i="3"/>
  <c r="D110" i="4"/>
  <c r="D158" i="3"/>
  <c r="D49" i="3"/>
  <c r="D22" i="4"/>
  <c r="D122" i="3"/>
  <c r="D69" i="3"/>
  <c r="D95" i="4"/>
  <c r="D85" i="4"/>
  <c r="D140" i="3"/>
  <c r="D76" i="4"/>
  <c r="D126" i="4"/>
  <c r="D41" i="4"/>
  <c r="D82" i="3"/>
  <c r="D178" i="3"/>
  <c r="D94" i="3"/>
  <c r="D53" i="4"/>
  <c r="E29" i="3"/>
  <c r="E41" i="4"/>
  <c r="E94" i="3"/>
  <c r="E53" i="4"/>
  <c r="E178" i="3"/>
  <c r="E76" i="4"/>
  <c r="E30" i="4"/>
  <c r="E95" i="4"/>
  <c r="E140" i="3"/>
  <c r="E82" i="3"/>
  <c r="E22" i="4"/>
  <c r="E69" i="3"/>
  <c r="E126" i="4"/>
  <c r="E63" i="4"/>
  <c r="E158" i="3"/>
  <c r="E110" i="4"/>
  <c r="E49" i="3"/>
  <c r="E85" i="4"/>
  <c r="E122" i="3"/>
  <c r="E109" i="3"/>
</calcChain>
</file>

<file path=xl/sharedStrings.xml><?xml version="1.0" encoding="utf-8"?>
<sst xmlns="http://schemas.openxmlformats.org/spreadsheetml/2006/main" count="602" uniqueCount="313">
  <si>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</si>
  <si>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</si>
  <si>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</si>
  <si>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</si>
  <si>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</si>
  <si>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</si>
  <si>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</si>
  <si>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</si>
  <si>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</si>
  <si>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</si>
  <si>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</si>
  <si>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</si>
  <si>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</si>
  <si>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</si>
  <si>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</si>
  <si>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</si>
  <si>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</si>
  <si>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</si>
  <si>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</si>
  <si>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</si>
  <si>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</si>
  <si>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</si>
  <si>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%</t>
  </si>
  <si>
    <t>Average Revenue Per User (ARPU)</t>
  </si>
  <si>
    <t>Mobile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</si>
  <si>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</si>
  <si>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</si>
  <si>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</si>
  <si>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</si>
  <si>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</si>
  <si>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</si>
  <si>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</si>
  <si>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</si>
  <si>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</si>
  <si>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</si>
  <si>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</si>
  <si>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</si>
  <si>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</si>
  <si>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</si>
  <si>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</si>
  <si>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</si>
  <si>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Non-Census Towns &amp; Villages</t>
  </si>
  <si>
    <t>Cash flows from operating activities</t>
  </si>
  <si>
    <t xml:space="preserve">Adjustments for - </t>
  </si>
  <si>
    <t xml:space="preserve">     Other non-cash items</t>
  </si>
  <si>
    <t>Cash flows from investing activities</t>
  </si>
  <si>
    <t>Cash flows from financing activities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</si>
  <si>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</si>
  <si>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</si>
  <si>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</si>
  <si>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</si>
  <si>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</si>
  <si>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</si>
  <si>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>Capex</t>
  </si>
  <si>
    <t>Operating Free Cash Flow</t>
  </si>
  <si>
    <t>Cost of good sold</t>
  </si>
  <si>
    <t>6.1 Operational Performance - INDIA</t>
  </si>
  <si>
    <t>EBITDA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</si>
  <si>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</si>
  <si>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</si>
  <si>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</si>
  <si>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</si>
  <si>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</si>
  <si>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</si>
  <si>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>B2C Services</t>
  </si>
  <si>
    <t>B2B Services</t>
  </si>
  <si>
    <t>5.1.1</t>
  </si>
  <si>
    <t>5.1.2</t>
  </si>
  <si>
    <t>Digital TV Services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</si>
  <si>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</si>
  <si>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</si>
  <si>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</si>
  <si>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</si>
  <si>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</si>
  <si>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>Customer Base</t>
  </si>
  <si>
    <t>Voice</t>
  </si>
  <si>
    <t>Data</t>
  </si>
  <si>
    <t>Data Customer Base</t>
  </si>
  <si>
    <t>As % of customer base</t>
  </si>
  <si>
    <t>Mn</t>
  </si>
  <si>
    <t>min</t>
  </si>
  <si>
    <t>Minutes on the network</t>
  </si>
  <si>
    <t>Data Usage per customer</t>
  </si>
  <si>
    <t>Revenue per site per month</t>
  </si>
  <si>
    <t>Voice Usage per customer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</si>
  <si>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</si>
  <si>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</si>
  <si>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</si>
  <si>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</si>
  <si>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</si>
  <si>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</si>
  <si>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As % of Customer Base</t>
  </si>
  <si>
    <t>India</t>
  </si>
  <si>
    <t>5.3.1</t>
  </si>
  <si>
    <t>5.3.2</t>
  </si>
  <si>
    <t>In INR</t>
  </si>
  <si>
    <t>In USD</t>
  </si>
  <si>
    <t>4.1.1</t>
  </si>
  <si>
    <t>Africa</t>
  </si>
  <si>
    <t xml:space="preserve">     Dividend received</t>
  </si>
  <si>
    <t>Share of results of Joint Ventures / Associates</t>
  </si>
  <si>
    <t>Profit before Tax</t>
  </si>
  <si>
    <t>Net revenue</t>
  </si>
  <si>
    <t>US</t>
  </si>
  <si>
    <t>Deferred payment liability</t>
  </si>
  <si>
    <t>4.1.1.1</t>
  </si>
  <si>
    <t>4.1.1.2</t>
  </si>
  <si>
    <t>4.1.1.3</t>
  </si>
  <si>
    <t>4.1.1.4</t>
  </si>
  <si>
    <t>4.1.1.6</t>
  </si>
  <si>
    <t>5.3.3</t>
  </si>
  <si>
    <t>Schedule of Consolidated Net Debt</t>
  </si>
  <si>
    <t>Schedule of Consolidated Finance Cost</t>
  </si>
  <si>
    <t>Other expenses</t>
  </si>
  <si>
    <t xml:space="preserve">     Sale of tower assets</t>
  </si>
  <si>
    <t>Profit for the period</t>
  </si>
  <si>
    <t xml:space="preserve">     Net movement in current investments</t>
  </si>
  <si>
    <t xml:space="preserve">     Dividend paid (including tax)</t>
  </si>
  <si>
    <t xml:space="preserve">     Depreciation and amortisation</t>
  </si>
  <si>
    <t>Depreciation and Amortisation</t>
  </si>
  <si>
    <t>Network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</si>
  <si>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</si>
  <si>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</si>
  <si>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</si>
  <si>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</si>
  <si>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</si>
  <si>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</si>
  <si>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</si>
  <si>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</si>
  <si>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 South Asia</t>
    </r>
    <r>
      <rPr>
        <sz val="8"/>
        <rFont val="Arial"/>
        <family val="2"/>
      </rPr>
      <t>- Summarised Statement of Operations as per Ind-AS (net of inter segment eliminations)</t>
    </r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</si>
  <si>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</si>
  <si>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Homes Customers</t>
  </si>
  <si>
    <t>Income</t>
  </si>
  <si>
    <t>Expenses</t>
  </si>
  <si>
    <t>Access Charges</t>
  </si>
  <si>
    <t>Network operating expenses</t>
  </si>
  <si>
    <t>Profit before exceptional items and tax</t>
  </si>
  <si>
    <t>Exceptional items</t>
  </si>
  <si>
    <t>Current tax</t>
  </si>
  <si>
    <t>Non-current assets</t>
  </si>
  <si>
    <t>Investment in joint ventures and associates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</si>
  <si>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</si>
  <si>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</si>
  <si>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</si>
  <si>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</si>
  <si>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</si>
  <si>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</si>
  <si>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Others</t>
  </si>
  <si>
    <t>Other current assets</t>
  </si>
  <si>
    <t>Current tax assets</t>
  </si>
  <si>
    <t>Non-current liabilities</t>
  </si>
  <si>
    <t>Financial Liabilities</t>
  </si>
  <si>
    <t>Deferred tax liabilities (net)</t>
  </si>
  <si>
    <t>Other non-current liabilities</t>
  </si>
  <si>
    <t>Current liabilities</t>
  </si>
  <si>
    <t>Other current liabilities</t>
  </si>
  <si>
    <t>Total liabilities</t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</si>
  <si>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</si>
  <si>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</si>
  <si>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</si>
  <si>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</si>
  <si>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</si>
  <si>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</si>
  <si>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</si>
  <si>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</si>
  <si>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</si>
  <si>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</si>
  <si>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US$ Mn, except ratios</t>
  </si>
  <si>
    <t>Amount in US$ Mn</t>
  </si>
  <si>
    <t xml:space="preserve">     Interest and other finance charges paid</t>
  </si>
  <si>
    <t>Cash and Cash Equivalents</t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</si>
  <si>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</si>
  <si>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</si>
  <si>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</si>
  <si>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</si>
  <si>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</si>
  <si>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</si>
  <si>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</si>
  <si>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</si>
  <si>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</si>
  <si>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</si>
  <si>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</si>
  <si>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</si>
  <si>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</si>
  <si>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</si>
  <si>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</si>
  <si>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Net cash (used in) / generated from financing activities (c) 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</si>
  <si>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</si>
  <si>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</si>
  <si>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</si>
  <si>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</si>
  <si>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</si>
  <si>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</si>
  <si>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</si>
  <si>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</si>
  <si>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</si>
  <si>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</si>
  <si>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</si>
  <si>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</si>
  <si>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USD:</t>
  </si>
  <si>
    <t>In USD: Constant Currency</t>
  </si>
  <si>
    <t>Other income</t>
  </si>
  <si>
    <t>License fee / spectrum charges (revenue share)</t>
  </si>
  <si>
    <t>Consolidated Summarized Statement of Income Net of Inter Segment Eliminations</t>
  </si>
  <si>
    <t>Note: Above table reflects the USD reported numbers.</t>
  </si>
  <si>
    <t>Finance Lease Obligation</t>
  </si>
  <si>
    <t>Net Debt including Finance Lease Obligations</t>
  </si>
  <si>
    <t>Tax expense</t>
  </si>
  <si>
    <t>Deferred tax</t>
  </si>
  <si>
    <t xml:space="preserve">       Gains / (losses) on net investments hedge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</si>
  <si>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</si>
  <si>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</si>
  <si>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</si>
  <si>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>5.2.1</t>
  </si>
  <si>
    <t>5.2.2</t>
  </si>
  <si>
    <t>South Asia</t>
  </si>
  <si>
    <t xml:space="preserve">Revenue </t>
  </si>
  <si>
    <t>Total</t>
  </si>
  <si>
    <t xml:space="preserve">       Tax credit / (charge) </t>
  </si>
  <si>
    <t xml:space="preserve">       Share of joint ventures and associates</t>
  </si>
  <si>
    <t>Other comprehensive income / (loss) for the period</t>
  </si>
  <si>
    <t>Total comprehensive income / (loss) for the period</t>
  </si>
  <si>
    <t xml:space="preserve"> Other comprehensive income / (loss) for the period attributable to :</t>
  </si>
  <si>
    <t>Total comprehensive income / (loss) for the period attributable to :</t>
  </si>
  <si>
    <t>Net increase / (decrease) in cash and cash equivalents during the period (a+b+c)</t>
  </si>
  <si>
    <t>Profit after tax (before exceptional items)</t>
  </si>
  <si>
    <t>Non Controlling Interest</t>
  </si>
  <si>
    <t>Net income (before exceptional items)</t>
  </si>
  <si>
    <t>Profit after Tax (before exceptional items)</t>
  </si>
  <si>
    <t>Net Debt excluding Finance Lease Obligations</t>
  </si>
  <si>
    <r>
      <t xml:space="preserve">Africa - </t>
    </r>
    <r>
      <rPr>
        <sz val="8"/>
        <rFont val="Arial"/>
        <family val="2"/>
      </rPr>
      <t>Comprises of 14 country operations in Africa.</t>
    </r>
  </si>
  <si>
    <t>Consolidated Summarized Balance Sheet (As per Ind AS)</t>
  </si>
  <si>
    <t>Income &amp; Deferred tax assets (net)</t>
  </si>
  <si>
    <t xml:space="preserve">     Other assets and liabilities</t>
  </si>
  <si>
    <t xml:space="preserve">     Net (Purchase) / Sale of non-current investments</t>
  </si>
  <si>
    <t xml:space="preserve">     Investment in joint venture / associate</t>
  </si>
  <si>
    <t xml:space="preserve">     Purchase of treasury shares and proceeds from exercise of share options</t>
  </si>
  <si>
    <t>Intangible assets</t>
  </si>
  <si>
    <t>Property, plant and equipment (Incl CWIP)</t>
  </si>
  <si>
    <t>- Cash and bank balance</t>
  </si>
  <si>
    <t>- Borrowings</t>
  </si>
  <si>
    <t xml:space="preserve">     Net (Purchase) / proceeds from sale of PPE</t>
  </si>
  <si>
    <t>- Bank deposits</t>
  </si>
  <si>
    <t xml:space="preserve">In INR: </t>
  </si>
  <si>
    <t xml:space="preserve">Operating Expenses (In Constant Currency) </t>
  </si>
  <si>
    <t>6.2 Operational Performance - AFRICA</t>
  </si>
  <si>
    <t>Voice Revenue</t>
  </si>
  <si>
    <t xml:space="preserve">Voice Average Revenue Per User (ARPU) </t>
  </si>
  <si>
    <t>$ Mn</t>
  </si>
  <si>
    <t>US$</t>
  </si>
  <si>
    <t>Data Revenue</t>
  </si>
  <si>
    <t xml:space="preserve">Data Average Revenue Per User (ARPU) </t>
  </si>
  <si>
    <t>Airtel Money</t>
  </si>
  <si>
    <t>Transaction Value</t>
  </si>
  <si>
    <t>Transaction Value per Subs</t>
  </si>
  <si>
    <t>Airtel Money Revenue</t>
  </si>
  <si>
    <t>Active Customers</t>
  </si>
  <si>
    <t>Airtel Money ARPU</t>
  </si>
  <si>
    <t xml:space="preserve">Network &amp; coverage </t>
  </si>
  <si>
    <t>Owned towers</t>
  </si>
  <si>
    <t>Leased towers</t>
  </si>
  <si>
    <t>Revenue Per site Per Month</t>
  </si>
  <si>
    <t>US$ Mn</t>
  </si>
  <si>
    <t>Total Employees</t>
  </si>
  <si>
    <t>Number of Customers per employee</t>
  </si>
  <si>
    <t>Personnel Cost per employee per month</t>
  </si>
  <si>
    <t xml:space="preserve">Gross Revenue per employee per month </t>
  </si>
  <si>
    <t>Human Resource Analysis</t>
  </si>
  <si>
    <t xml:space="preserve">     Purchase of intangible assets, spectrum- DPL</t>
  </si>
  <si>
    <t>Net Debt excluding Lease Obligations</t>
  </si>
  <si>
    <t>Net Debt including Lease Obligations</t>
  </si>
  <si>
    <t>Lease Obligation</t>
  </si>
  <si>
    <t>Investments &amp; Receivables</t>
  </si>
  <si>
    <t xml:space="preserve">     Interest income</t>
  </si>
  <si>
    <t xml:space="preserve">     Net fair value gain on financial instruments</t>
  </si>
  <si>
    <t xml:space="preserve">     Net gain on FVTPL investments</t>
  </si>
  <si>
    <t xml:space="preserve">     Net loss/ (gain) on derivative financial instruments</t>
  </si>
  <si>
    <t>Profit / (Loss) for the period</t>
  </si>
  <si>
    <t xml:space="preserve">     (Gain) / loss on deemed disposal of subsidiary</t>
  </si>
  <si>
    <t xml:space="preserve">     Proceeds from issuance of equity shares / perpetual bonds to NCI</t>
  </si>
  <si>
    <t xml:space="preserve">     Payment on Maturity forwards</t>
  </si>
  <si>
    <t>Earnings per share (Face value : Rs. 5/- each) (In Rupees) from Continuing and Discontinuing Operations</t>
  </si>
  <si>
    <t xml:space="preserve">     Purchase of shares from NCI</t>
  </si>
  <si>
    <t xml:space="preserve">     Payment of lease liabilities</t>
  </si>
  <si>
    <t xml:space="preserve">     Net (Repayments) / Proceeds from borrowings</t>
  </si>
  <si>
    <t xml:space="preserve">     Net proceeds/ (repayments) from short-term borrowings</t>
  </si>
  <si>
    <t>Depreciation and Amortisation (In Constant Currency)</t>
  </si>
  <si>
    <t xml:space="preserve">Income Tax </t>
  </si>
  <si>
    <t xml:space="preserve">     Adjustment on account of deemed disposal of subsidiary</t>
  </si>
  <si>
    <t xml:space="preserve">     Payment of bond issue/share issue expenses</t>
  </si>
  <si>
    <t xml:space="preserve">     Proceeds from issuance of Compulsorily convertible preference shares to NCI</t>
  </si>
  <si>
    <t xml:space="preserve">     Proceeds from Sale of Spectrum</t>
  </si>
  <si>
    <t xml:space="preserve">     Repayment of Loan given to Joint Venture/Associate</t>
  </si>
  <si>
    <t xml:space="preserve">Profit from operating activites before depreciation, amortization and  exceptional items </t>
  </si>
  <si>
    <t xml:space="preserve">     Loan given to subsidiaries</t>
  </si>
  <si>
    <t xml:space="preserve">     Net proceeds from  issue of shares</t>
  </si>
  <si>
    <r>
      <t>Postpaid Base</t>
    </r>
    <r>
      <rPr>
        <i/>
        <sz val="8"/>
        <rFont val="Arial"/>
        <family val="2"/>
      </rPr>
      <t xml:space="preserve"> (reported as part of Mobile Services India segment)</t>
    </r>
  </si>
  <si>
    <r>
      <t>Postpaid Base</t>
    </r>
    <r>
      <rPr>
        <i/>
        <sz val="8"/>
        <rFont val="Arial"/>
        <family val="2"/>
      </rPr>
      <t xml:space="preserve"> (including IoT / M2M connections reported part of Airtel Business segment)</t>
    </r>
  </si>
  <si>
    <t>Return on Capital employed (Annualised)%</t>
  </si>
  <si>
    <t>Digital TV Customers</t>
  </si>
  <si>
    <t>GBs</t>
  </si>
  <si>
    <t>Mn GBs</t>
  </si>
  <si>
    <t>Total GBs on the network</t>
  </si>
  <si>
    <t>Exceptional Items (net of tax &amp; NCI)</t>
  </si>
  <si>
    <t>Net income (after exceptional items)</t>
  </si>
  <si>
    <t>Buyback of Perpetual bonds from NCI</t>
  </si>
  <si>
    <t xml:space="preserve"> Acquisition of Subsidiary, net of cash proceeds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</si>
  <si>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</si>
  <si>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</si>
  <si>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Airtel Business</t>
  </si>
  <si>
    <t>Note: Above nos have been re-instated to 31st Mar'24 closing constant currency, except Capex, OFCF &amp; Cumulative Investments. Accordingly previous quarter nos. have been re-instated for like to like comparisons.</t>
  </si>
  <si>
    <t>Note: Above nos have been re-instated to 31st Mar'24 closing constant currency , except Capex, OFCF &amp; Cumulative Investments. Accordingly previous quarter nos. have been re-instated for like to like comparisons.</t>
  </si>
  <si>
    <t>Of which 4G/5G data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</si>
</sst>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  <numFmt numFmtId="197" formatCode="#,##0_);\(#,##0\);.\ &quot;-&quot;??_⴩;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i/>
      <sz val="7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i/>
      <sz val="8"/>
      <color rgb="FF000000"/>
      <name val="Arial"/>
      <family val="2"/>
    </font>
    <font>
      <i/>
      <sz val="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/>
      </right>
      <top style="double">
        <color indexed="64"/>
      </top>
      <bottom style="thin">
        <color theme="0" tint="-0.14996795556505021"/>
      </bottom>
      <diagonal/>
    </border>
  </borders>
  <cellStyleXfs count="130">
    <xf numFmtId="0" fontId="0" fillId="0" borderId="0"/>
    <xf numFmtId="178" fontId="23" fillId="0" borderId="0" applyNumberFormat="0" applyFill="0" applyBorder="0" applyAlignment="0" applyProtection="0"/>
    <xf numFmtId="178" fontId="21" fillId="0" borderId="0"/>
    <xf numFmtId="3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9" fillId="0" borderId="0"/>
    <xf numFmtId="178" fontId="21" fillId="0" borderId="0"/>
    <xf numFmtId="178" fontId="30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1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/>
    <xf numFmtId="178" fontId="21" fillId="0" borderId="0" applyNumberFormat="0" applyFill="0" applyBorder="0" applyAlignment="0" applyProtection="0"/>
    <xf numFmtId="178" fontId="3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0" fillId="0" borderId="0"/>
    <xf numFmtId="0" fontId="21" fillId="0" borderId="0"/>
    <xf numFmtId="178" fontId="32" fillId="2" borderId="0"/>
    <xf numFmtId="178" fontId="33" fillId="3" borderId="1" applyFont="0" applyFill="0" applyAlignment="0">
      <alignment vertical="center" wrapText="1"/>
    </xf>
    <xf numFmtId="178" fontId="34" fillId="2" borderId="0"/>
    <xf numFmtId="178" fontId="35" fillId="2" borderId="0"/>
    <xf numFmtId="178" fontId="36" fillId="0" borderId="0">
      <alignment wrapText="1"/>
    </xf>
    <xf numFmtId="178" fontId="37" fillId="0" borderId="0"/>
    <xf numFmtId="18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4" fontId="40" fillId="0" borderId="0" applyFont="0" applyFill="0" applyBorder="0" applyAlignment="0" applyProtection="0"/>
    <xf numFmtId="178" fontId="41" fillId="0" borderId="2" applyFont="0" applyFill="0" applyBorder="0" applyAlignment="0" applyProtection="0">
      <alignment horizontal="center" vertical="center"/>
    </xf>
    <xf numFmtId="164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5" fontId="40" fillId="0" borderId="0" applyFont="0" applyFill="0" applyBorder="0" applyAlignment="0" applyProtection="0"/>
    <xf numFmtId="165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76" fontId="21" fillId="0" borderId="3">
      <alignment wrapText="1"/>
      <protection locked="0"/>
    </xf>
    <xf numFmtId="0" fontId="4" fillId="0" borderId="0" applyNumberFormat="0" applyFill="0" applyBorder="0" applyAlignment="0" applyProtection="0"/>
    <xf numFmtId="178" fontId="39" fillId="0" borderId="0"/>
    <xf numFmtId="178" fontId="42" fillId="0" borderId="0"/>
    <xf numFmtId="178" fontId="39" fillId="0" borderId="0"/>
    <xf numFmtId="37" fontId="43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9" fillId="0" borderId="0" applyFont="0" applyFill="0" applyBorder="0" applyAlignment="0" applyProtection="0"/>
    <xf numFmtId="178" fontId="21" fillId="0" borderId="0"/>
    <xf numFmtId="3" fontId="21" fillId="0" borderId="0" applyFont="0" applyFill="0" applyBorder="0" applyAlignment="0" applyProtection="0"/>
    <xf numFmtId="170" fontId="5" fillId="0" borderId="3" applyBorder="0"/>
    <xf numFmtId="187" fontId="21" fillId="0" borderId="0" applyFont="0" applyFill="0" applyBorder="0" applyAlignment="0" applyProtection="0"/>
    <xf numFmtId="170" fontId="6" fillId="0" borderId="0">
      <protection locked="0"/>
    </xf>
    <xf numFmtId="17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7" fillId="0" borderId="4"/>
    <xf numFmtId="178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6">
      <alignment horizontal="left" vertical="center"/>
    </xf>
    <xf numFmtId="188" fontId="41" fillId="0" borderId="0" applyFont="0" applyFill="0" applyBorder="0" applyAlignment="0" applyProtection="0">
      <alignment horizontal="center" vertical="center"/>
    </xf>
    <xf numFmtId="0" fontId="9" fillId="0" borderId="0" applyNumberFormat="0" applyFill="0" applyBorder="0" applyAlignment="0" applyProtection="0">
      <alignment vertical="top"/>
      <protection locked="0"/>
    </xf>
    <xf numFmtId="178" fontId="44" fillId="4" borderId="0">
      <alignment horizontal="left"/>
    </xf>
    <xf numFmtId="178" fontId="41" fillId="0" borderId="0" applyFont="0" applyFill="0" applyBorder="0" applyProtection="0">
      <alignment horizontal="center" vertical="center"/>
    </xf>
    <xf numFmtId="178" fontId="45" fillId="0" borderId="0" applyNumberFormat="0" applyFont="0" applyFill="0" applyAlignment="0"/>
    <xf numFmtId="37" fontId="10" fillId="0" borderId="0"/>
    <xf numFmtId="178" fontId="21" fillId="0" borderId="0"/>
    <xf numFmtId="171" fontId="2" fillId="0" borderId="0"/>
    <xf numFmtId="178" fontId="21" fillId="0" borderId="0"/>
    <xf numFmtId="178" fontId="59" fillId="0" borderId="0"/>
    <xf numFmtId="0" fontId="21" fillId="0" borderId="0"/>
    <xf numFmtId="0" fontId="3" fillId="0" borderId="0"/>
    <xf numFmtId="178" fontId="3" fillId="0" borderId="0"/>
    <xf numFmtId="178" fontId="3" fillId="0" borderId="0"/>
    <xf numFmtId="178" fontId="46" fillId="0" borderId="0" applyNumberFormat="0" applyFill="0" applyBorder="0" applyAlignment="0" applyProtection="0"/>
    <xf numFmtId="178" fontId="23" fillId="0" borderId="0" applyNumberFormat="0" applyFill="0" applyBorder="0" applyAlignment="0" applyProtection="0"/>
    <xf numFmtId="40" fontId="11" fillId="5" borderId="0">
      <alignment horizontal="right"/>
    </xf>
    <xf numFmtId="0" fontId="12" fillId="5" borderId="0">
      <alignment horizontal="right"/>
    </xf>
    <xf numFmtId="0" fontId="13" fillId="5" borderId="7"/>
    <xf numFmtId="0" fontId="13" fillId="0" borderId="0" applyBorder="0">
      <alignment horizontal="centerContinuous"/>
    </xf>
    <xf numFmtId="0" fontId="14" fillId="0" borderId="0" applyBorder="0">
      <alignment horizontal="centerContinuous"/>
    </xf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NumberFormat="0" applyFill="0" applyBorder="0" applyAlignment="0" applyProtection="0"/>
    <xf numFmtId="178" fontId="21" fillId="6" borderId="0"/>
    <xf numFmtId="0" fontId="3" fillId="0" borderId="0"/>
    <xf numFmtId="0" fontId="3" fillId="0" borderId="0"/>
    <xf numFmtId="178" fontId="3" fillId="0" borderId="0"/>
    <xf numFmtId="178" fontId="46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47" fillId="0" borderId="0" applyNumberForma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30" fillId="0" borderId="0">
      <alignment vertic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78" fontId="50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8" fontId="53" fillId="0" borderId="0"/>
    <xf numFmtId="178" fontId="45" fillId="0" borderId="0"/>
    <xf numFmtId="167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54" fillId="0" borderId="0" applyFont="0" applyFill="0" applyBorder="0" applyAlignment="0" applyProtection="0"/>
    <xf numFmtId="178" fontId="21" fillId="0" borderId="0"/>
    <xf numFmtId="166" fontId="51" fillId="0" borderId="0" applyFont="0" applyFill="0" applyBorder="0" applyAlignment="0" applyProtection="0"/>
    <xf numFmtId="6" fontId="55" fillId="0" borderId="0" applyFont="0" applyFill="0" applyBorder="0" applyAlignment="0" applyProtection="0"/>
    <xf numFmtId="168" fontId="51" fillId="0" borderId="0" applyFont="0" applyFill="0" applyBorder="0" applyAlignment="0" applyProtection="0"/>
    <xf numFmtId="188" fontId="54" fillId="0" borderId="8">
      <alignment horizontal="center"/>
    </xf>
    <xf numFmtId="178" fontId="2" fillId="0" borderId="0"/>
    <xf numFmtId="178" fontId="2" fillId="0" borderId="0"/>
    <xf numFmtId="178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1">
    <xf numFmtId="0" fontId="0" fillId="0" borderId="0" xfId="0"/>
    <xf numFmtId="0" fontId="15" fillId="5" borderId="0" xfId="0" applyFont="1" applyFill="1" applyBorder="1"/>
    <xf numFmtId="0" fontId="16" fillId="5" borderId="0" xfId="0" applyFont="1" applyFill="1" applyBorder="1"/>
    <xf numFmtId="0" fontId="17" fillId="5" borderId="0" xfId="0" applyFont="1" applyFill="1" applyBorder="1" applyAlignment="1">
      <alignment horizontal="right"/>
    </xf>
    <xf numFmtId="37" fontId="15" fillId="5" borderId="0" xfId="0" applyNumberFormat="1" applyFont="1" applyFill="1" applyBorder="1" applyAlignment="1">
      <alignment horizontal="center" vertical="center"/>
    </xf>
    <xf numFmtId="37" fontId="16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wrapText="1"/>
    </xf>
    <xf numFmtId="0" fontId="15" fillId="5" borderId="9" xfId="0" applyFont="1" applyFill="1" applyBorder="1"/>
    <xf numFmtId="0" fontId="16" fillId="5" borderId="0" xfId="80" applyFont="1" applyFill="1" applyBorder="1" applyAlignment="1">
      <alignment horizontal="center" vertical="center"/>
    </xf>
    <xf numFmtId="174" fontId="15" fillId="5" borderId="0" xfId="9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/>
    <xf numFmtId="0" fontId="16" fillId="5" borderId="0" xfId="0" applyFont="1" applyFill="1"/>
    <xf numFmtId="0" fontId="15" fillId="5" borderId="0" xfId="0" applyFont="1" applyFill="1"/>
    <xf numFmtId="0" fontId="19" fillId="5" borderId="0" xfId="0" applyFont="1" applyFill="1"/>
    <xf numFmtId="173" fontId="15" fillId="5" borderId="0" xfId="0" applyNumberFormat="1" applyFont="1" applyFill="1" applyAlignment="1">
      <alignment horizontal="center"/>
    </xf>
    <xf numFmtId="0" fontId="20" fillId="5" borderId="0" xfId="70" applyFont="1" applyFill="1" applyAlignment="1" applyProtection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8" fillId="5" borderId="0" xfId="0" applyFont="1" applyFill="1" applyBorder="1"/>
    <xf numFmtId="2" fontId="15" fillId="5" borderId="0" xfId="0" applyNumberFormat="1" applyFont="1" applyFill="1" applyBorder="1" applyAlignment="1">
      <alignment horizontal="center"/>
    </xf>
    <xf numFmtId="2" fontId="16" fillId="5" borderId="0" xfId="0" applyNumberFormat="1" applyFont="1" applyFill="1" applyBorder="1"/>
    <xf numFmtId="0" fontId="15" fillId="5" borderId="0" xfId="0" applyFont="1" applyFill="1" applyAlignment="1">
      <alignment horizontal="left"/>
    </xf>
    <xf numFmtId="0" fontId="15" fillId="0" borderId="0" xfId="0" applyFont="1" applyFill="1" applyBorder="1"/>
    <xf numFmtId="37" fontId="16" fillId="5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15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Alignment="1">
      <alignment wrapText="1"/>
    </xf>
    <xf numFmtId="0" fontId="17" fillId="5" borderId="0" xfId="0" applyFont="1" applyFill="1" applyBorder="1"/>
    <xf numFmtId="0" fontId="16" fillId="0" borderId="0" xfId="0" applyFont="1" applyFill="1" applyBorder="1"/>
    <xf numFmtId="2" fontId="17" fillId="5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8" fillId="0" borderId="0" xfId="0" applyFont="1" applyFill="1" applyBorder="1"/>
    <xf numFmtId="37" fontId="16" fillId="8" borderId="11" xfId="0" applyNumberFormat="1" applyFont="1" applyFill="1" applyBorder="1" applyAlignment="1">
      <alignment horizontal="center" vertical="center"/>
    </xf>
    <xf numFmtId="37" fontId="16" fillId="8" borderId="12" xfId="0" applyNumberFormat="1" applyFont="1" applyFill="1" applyBorder="1" applyAlignment="1">
      <alignment horizontal="center" vertical="center"/>
    </xf>
    <xf numFmtId="0" fontId="3" fillId="5" borderId="0" xfId="0" applyFont="1" applyFill="1" applyBorder="1"/>
    <xf numFmtId="0" fontId="15" fillId="0" borderId="0" xfId="0" applyFont="1" applyFill="1" applyBorder="1" applyAlignment="1">
      <alignment horizontal="center"/>
    </xf>
    <xf numFmtId="0" fontId="16" fillId="8" borderId="0" xfId="0" applyFont="1" applyFill="1" applyBorder="1"/>
    <xf numFmtId="178" fontId="15" fillId="0" borderId="0" xfId="82" applyFont="1" applyFill="1" applyBorder="1" applyAlignment="1" applyProtection="1">
      <alignment horizontal="left" vertical="center"/>
    </xf>
    <xf numFmtId="178" fontId="3" fillId="0" borderId="0" xfId="77" applyFont="1"/>
    <xf numFmtId="172" fontId="3" fillId="0" borderId="0" xfId="54" applyNumberFormat="1" applyFont="1" applyBorder="1"/>
    <xf numFmtId="178" fontId="15" fillId="0" borderId="0" xfId="77" applyFont="1" applyBorder="1"/>
    <xf numFmtId="178" fontId="3" fillId="0" borderId="0" xfId="77" applyFont="1" applyBorder="1"/>
    <xf numFmtId="37" fontId="3" fillId="0" borderId="0" xfId="55" applyNumberFormat="1" applyFont="1" applyFill="1" applyBorder="1" applyAlignment="1">
      <alignment horizontal="center" vertical="center"/>
    </xf>
    <xf numFmtId="37" fontId="3" fillId="0" borderId="0" xfId="55" applyNumberFormat="1" applyFont="1" applyBorder="1" applyAlignment="1">
      <alignment horizontal="center" vertical="center"/>
    </xf>
    <xf numFmtId="178" fontId="15" fillId="0" borderId="0" xfId="77" applyFont="1"/>
    <xf numFmtId="0" fontId="3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5" borderId="19" xfId="0" applyFont="1" applyFill="1" applyBorder="1"/>
    <xf numFmtId="0" fontId="61" fillId="0" borderId="0" xfId="0" applyFont="1" applyFill="1" applyAlignment="1">
      <alignment horizontal="center"/>
    </xf>
    <xf numFmtId="0" fontId="3" fillId="0" borderId="0" xfId="0" applyFont="1" applyFill="1"/>
    <xf numFmtId="0" fontId="15" fillId="5" borderId="19" xfId="0" applyFont="1" applyFill="1" applyBorder="1"/>
    <xf numFmtId="0" fontId="3" fillId="5" borderId="0" xfId="0" applyFont="1" applyFill="1" applyBorder="1" applyAlignment="1">
      <alignment horizontal="center"/>
    </xf>
    <xf numFmtId="178" fontId="15" fillId="0" borderId="21" xfId="81" applyFont="1" applyFill="1" applyBorder="1" applyAlignment="1"/>
    <xf numFmtId="178" fontId="15" fillId="0" borderId="0" xfId="81" applyFont="1" applyFill="1" applyBorder="1" applyAlignment="1"/>
    <xf numFmtId="178" fontId="3" fillId="0" borderId="0" xfId="81" applyFont="1" applyFill="1" applyBorder="1" applyAlignment="1"/>
    <xf numFmtId="178" fontId="22" fillId="0" borderId="0" xfId="96" applyFont="1" applyFill="1" applyBorder="1" applyAlignment="1">
      <alignment horizontal="left"/>
    </xf>
    <xf numFmtId="178" fontId="3" fillId="0" borderId="0" xfId="81" applyFont="1" applyFill="1" applyBorder="1" applyAlignment="1">
      <alignment horizontal="left"/>
    </xf>
    <xf numFmtId="178" fontId="3" fillId="0" borderId="0" xfId="96" applyFont="1" applyFill="1" applyBorder="1" applyAlignment="1">
      <alignment horizontal="left"/>
    </xf>
    <xf numFmtId="178" fontId="15" fillId="0" borderId="0" xfId="81" applyFont="1" applyFill="1" applyBorder="1" applyAlignment="1">
      <alignment horizontal="left"/>
    </xf>
    <xf numFmtId="178" fontId="3" fillId="0" borderId="0" xfId="96" applyFont="1" applyBorder="1" applyAlignment="1">
      <alignment horizontal="left"/>
    </xf>
    <xf numFmtId="178" fontId="15" fillId="0" borderId="0" xfId="96" applyFont="1" applyFill="1" applyBorder="1" applyAlignment="1">
      <alignment horizontal="left"/>
    </xf>
    <xf numFmtId="0" fontId="0" fillId="0" borderId="0" xfId="0" applyFill="1" applyBorder="1"/>
    <xf numFmtId="0" fontId="15" fillId="5" borderId="23" xfId="0" applyFont="1" applyFill="1" applyBorder="1"/>
    <xf numFmtId="0" fontId="3" fillId="5" borderId="24" xfId="0" applyFont="1" applyFill="1" applyBorder="1"/>
    <xf numFmtId="0" fontId="15" fillId="0" borderId="24" xfId="0" applyFont="1" applyFill="1" applyBorder="1"/>
    <xf numFmtId="0" fontId="3" fillId="5" borderId="25" xfId="80" applyFont="1" applyFill="1" applyBorder="1" applyAlignment="1" applyProtection="1">
      <alignment horizontal="left" vertical="center" indent="1"/>
    </xf>
    <xf numFmtId="0" fontId="3" fillId="5" borderId="25" xfId="80" applyFont="1" applyFill="1" applyBorder="1" applyAlignment="1" applyProtection="1">
      <alignment horizontal="left" vertical="center" wrapText="1" indent="1"/>
    </xf>
    <xf numFmtId="0" fontId="15" fillId="5" borderId="25" xfId="80" applyFont="1" applyFill="1" applyBorder="1" applyAlignment="1" applyProtection="1">
      <alignment horizontal="left" vertical="center" indent="1"/>
    </xf>
    <xf numFmtId="0" fontId="3" fillId="5" borderId="0" xfId="0" applyFont="1" applyFill="1"/>
    <xf numFmtId="0" fontId="3" fillId="5" borderId="0" xfId="0" applyFont="1" applyFill="1" applyBorder="1" applyAlignment="1">
      <alignment wrapText="1"/>
    </xf>
    <xf numFmtId="0" fontId="3" fillId="0" borderId="0" xfId="0" applyFont="1" applyFill="1" applyBorder="1"/>
    <xf numFmtId="37" fontId="16" fillId="5" borderId="0" xfId="0" applyNumberFormat="1" applyFont="1" applyFill="1" applyBorder="1"/>
    <xf numFmtId="0" fontId="15" fillId="0" borderId="0" xfId="94" applyFont="1" applyFill="1" applyBorder="1" applyAlignment="1">
      <alignment horizontal="left" vertical="center" wrapText="1"/>
    </xf>
    <xf numFmtId="0" fontId="3" fillId="0" borderId="0" xfId="81" applyNumberFormat="1" applyFont="1" applyFill="1" applyAlignment="1">
      <alignment horizontal="left"/>
    </xf>
    <xf numFmtId="3" fontId="3" fillId="8" borderId="11" xfId="0" applyNumberFormat="1" applyFont="1" applyFill="1" applyBorder="1" applyAlignment="1">
      <alignment horizontal="center"/>
    </xf>
    <xf numFmtId="0" fontId="3" fillId="5" borderId="27" xfId="0" applyFont="1" applyFill="1" applyBorder="1" applyAlignment="1">
      <alignment wrapText="1"/>
    </xf>
    <xf numFmtId="37" fontId="3" fillId="8" borderId="11" xfId="0" applyNumberFormat="1" applyFont="1" applyFill="1" applyBorder="1" applyAlignment="1">
      <alignment horizontal="center"/>
    </xf>
    <xf numFmtId="3" fontId="3" fillId="8" borderId="28" xfId="0" applyNumberFormat="1" applyFont="1" applyFill="1" applyBorder="1" applyAlignment="1">
      <alignment horizontal="center"/>
    </xf>
    <xf numFmtId="0" fontId="3" fillId="5" borderId="22" xfId="54" applyNumberFormat="1" applyFont="1" applyFill="1" applyBorder="1" applyAlignment="1" applyProtection="1">
      <alignment horizontal="left" vertical="center" wrapText="1"/>
      <protection locked="0"/>
    </xf>
    <xf numFmtId="178" fontId="3" fillId="0" borderId="0" xfId="77" applyFont="1" applyAlignment="1">
      <alignment horizontal="center"/>
    </xf>
    <xf numFmtId="0" fontId="18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/>
    <xf numFmtId="0" fontId="18" fillId="5" borderId="0" xfId="0" applyFont="1" applyFill="1" applyBorder="1" applyAlignment="1">
      <alignment wrapText="1"/>
    </xf>
    <xf numFmtId="174" fontId="18" fillId="8" borderId="11" xfId="90" applyNumberFormat="1" applyFont="1" applyFill="1" applyBorder="1" applyAlignment="1">
      <alignment horizontal="center" vertical="center"/>
    </xf>
    <xf numFmtId="174" fontId="18" fillId="8" borderId="11" xfId="0" applyNumberFormat="1" applyFont="1" applyFill="1" applyBorder="1" applyAlignment="1">
      <alignment horizontal="center" vertical="center"/>
    </xf>
    <xf numFmtId="0" fontId="16" fillId="0" borderId="13" xfId="0" applyFont="1" applyFill="1" applyBorder="1"/>
    <xf numFmtId="0" fontId="15" fillId="0" borderId="19" xfId="0" applyFont="1" applyFill="1" applyBorder="1"/>
    <xf numFmtId="0" fontId="3" fillId="5" borderId="10" xfId="0" applyFont="1" applyFill="1" applyBorder="1" applyAlignment="1">
      <alignment horizontal="center"/>
    </xf>
    <xf numFmtId="0" fontId="3" fillId="0" borderId="29" xfId="0" applyFont="1" applyFill="1" applyBorder="1"/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/>
    <xf numFmtId="0" fontId="3" fillId="5" borderId="27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57" fillId="0" borderId="0" xfId="0" applyFont="1" applyFill="1" applyBorder="1"/>
    <xf numFmtId="0" fontId="17" fillId="0" borderId="0" xfId="0" applyFont="1" applyFill="1" applyBorder="1" applyAlignment="1">
      <alignment horizontal="right"/>
    </xf>
    <xf numFmtId="177" fontId="16" fillId="0" borderId="0" xfId="0" applyNumberFormat="1" applyFont="1" applyFill="1" applyBorder="1"/>
    <xf numFmtId="0" fontId="3" fillId="5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left" indent="1"/>
    </xf>
    <xf numFmtId="0" fontId="3" fillId="5" borderId="19" xfId="0" applyFont="1" applyFill="1" applyBorder="1" applyAlignment="1">
      <alignment horizontal="left" indent="2"/>
    </xf>
    <xf numFmtId="0" fontId="22" fillId="7" borderId="0" xfId="0" applyFont="1" applyFill="1" applyAlignment="1">
      <alignment horizontal="left"/>
    </xf>
    <xf numFmtId="0" fontId="3" fillId="7" borderId="0" xfId="0" applyFont="1" applyFill="1" applyAlignment="1">
      <alignment horizontal="left" indent="2"/>
    </xf>
    <xf numFmtId="0" fontId="3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5"/>
    </xf>
    <xf numFmtId="0" fontId="3" fillId="5" borderId="3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58" fillId="0" borderId="0" xfId="0" applyFont="1" applyFill="1"/>
    <xf numFmtId="0" fontId="3" fillId="0" borderId="27" xfId="0" applyFont="1" applyFill="1" applyBorder="1" applyAlignment="1">
      <alignment wrapText="1"/>
    </xf>
    <xf numFmtId="37" fontId="3" fillId="0" borderId="11" xfId="0" applyNumberFormat="1" applyFont="1" applyFill="1" applyBorder="1" applyAlignment="1">
      <alignment horizontal="center"/>
    </xf>
    <xf numFmtId="37" fontId="3" fillId="5" borderId="0" xfId="0" applyNumberFormat="1" applyFont="1" applyFill="1" applyBorder="1"/>
    <xf numFmtId="37" fontId="16" fillId="0" borderId="11" xfId="0" applyNumberFormat="1" applyFont="1" applyFill="1" applyBorder="1" applyAlignment="1">
      <alignment horizontal="center" vertical="center"/>
    </xf>
    <xf numFmtId="37" fontId="16" fillId="0" borderId="12" xfId="0" applyNumberFormat="1" applyFont="1" applyFill="1" applyBorder="1" applyAlignment="1">
      <alignment horizontal="center" vertical="center"/>
    </xf>
    <xf numFmtId="37" fontId="15" fillId="8" borderId="33" xfId="53" applyNumberFormat="1" applyFont="1" applyFill="1" applyBorder="1" applyAlignment="1">
      <alignment horizontal="center"/>
    </xf>
    <xf numFmtId="37" fontId="15" fillId="8" borderId="34" xfId="0" applyNumberFormat="1" applyFont="1" applyFill="1" applyBorder="1" applyAlignment="1">
      <alignment horizontal="center"/>
    </xf>
    <xf numFmtId="37" fontId="3" fillId="8" borderId="34" xfId="0" applyNumberFormat="1" applyFont="1" applyFill="1" applyBorder="1" applyAlignment="1">
      <alignment horizontal="center"/>
    </xf>
    <xf numFmtId="174" fontId="3" fillId="8" borderId="34" xfId="0" applyNumberFormat="1" applyFont="1" applyFill="1" applyBorder="1" applyAlignment="1">
      <alignment horizontal="center" vertical="center"/>
    </xf>
    <xf numFmtId="173" fontId="3" fillId="8" borderId="34" xfId="0" applyNumberFormat="1" applyFont="1" applyFill="1" applyBorder="1" applyAlignment="1">
      <alignment horizontal="center" vertical="center"/>
    </xf>
    <xf numFmtId="194" fontId="3" fillId="8" borderId="34" xfId="0" applyNumberFormat="1" applyFont="1" applyFill="1" applyBorder="1" applyAlignment="1">
      <alignment horizontal="center"/>
    </xf>
    <xf numFmtId="1" fontId="3" fillId="8" borderId="34" xfId="0" applyNumberFormat="1" applyFont="1" applyFill="1" applyBorder="1" applyAlignment="1">
      <alignment horizontal="center" vertical="center"/>
    </xf>
    <xf numFmtId="174" fontId="3" fillId="8" borderId="34" xfId="0" applyNumberFormat="1" applyFont="1" applyFill="1" applyBorder="1" applyAlignment="1">
      <alignment horizontal="center"/>
    </xf>
    <xf numFmtId="37" fontId="3" fillId="8" borderId="34" xfId="53" applyNumberFormat="1" applyFont="1" applyFill="1" applyBorder="1" applyAlignment="1">
      <alignment horizontal="center"/>
    </xf>
    <xf numFmtId="37" fontId="17" fillId="8" borderId="34" xfId="53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37" fontId="15" fillId="0" borderId="33" xfId="53" applyNumberFormat="1" applyFont="1" applyFill="1" applyBorder="1" applyAlignment="1">
      <alignment horizontal="center"/>
    </xf>
    <xf numFmtId="37" fontId="17" fillId="8" borderId="34" xfId="0" applyNumberFormat="1" applyFont="1" applyFill="1" applyBorder="1" applyAlignment="1">
      <alignment horizontal="center"/>
    </xf>
    <xf numFmtId="194" fontId="3" fillId="0" borderId="34" xfId="0" applyNumberFormat="1" applyFont="1" applyFill="1" applyBorder="1" applyAlignment="1">
      <alignment horizontal="center"/>
    </xf>
    <xf numFmtId="37" fontId="3" fillId="0" borderId="34" xfId="0" applyNumberFormat="1" applyFont="1" applyFill="1" applyBorder="1" applyAlignment="1">
      <alignment horizontal="center"/>
    </xf>
    <xf numFmtId="174" fontId="3" fillId="8" borderId="34" xfId="91" applyNumberFormat="1" applyFont="1" applyFill="1" applyBorder="1" applyAlignment="1">
      <alignment horizontal="center"/>
    </xf>
    <xf numFmtId="37" fontId="15" fillId="8" borderId="34" xfId="53" applyNumberFormat="1" applyFont="1" applyFill="1" applyBorder="1" applyAlignment="1">
      <alignment horizontal="center"/>
    </xf>
    <xf numFmtId="37" fontId="15" fillId="0" borderId="34" xfId="53" applyNumberFormat="1" applyFont="1" applyFill="1" applyBorder="1" applyAlignment="1">
      <alignment horizontal="center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7" xfId="0" applyFont="1" applyFill="1" applyBorder="1" applyAlignment="1">
      <alignment horizontal="center" vertical="center" wrapText="1"/>
    </xf>
    <xf numFmtId="0" fontId="3" fillId="5" borderId="0" xfId="79" applyFont="1" applyFill="1" applyBorder="1" applyAlignment="1">
      <alignment horizontal="left" indent="1"/>
    </xf>
    <xf numFmtId="37" fontId="3" fillId="8" borderId="18" xfId="55" applyNumberFormat="1" applyFont="1" applyFill="1" applyBorder="1" applyAlignment="1">
      <alignment horizontal="center" vertical="center"/>
    </xf>
    <xf numFmtId="37" fontId="3" fillId="8" borderId="34" xfId="55" applyNumberFormat="1" applyFont="1" applyFill="1" applyBorder="1" applyAlignment="1">
      <alignment horizontal="center" vertical="center"/>
    </xf>
    <xf numFmtId="37" fontId="15" fillId="8" borderId="34" xfId="55" applyNumberFormat="1" applyFont="1" applyFill="1" applyBorder="1" applyAlignment="1">
      <alignment horizontal="center" vertical="center"/>
    </xf>
    <xf numFmtId="37" fontId="3" fillId="8" borderId="33" xfId="0" applyNumberFormat="1" applyFont="1" applyFill="1" applyBorder="1" applyAlignment="1">
      <alignment horizontal="center"/>
    </xf>
    <xf numFmtId="174" fontId="18" fillId="8" borderId="34" xfId="0" applyNumberFormat="1" applyFont="1" applyFill="1" applyBorder="1" applyAlignment="1">
      <alignment horizontal="center"/>
    </xf>
    <xf numFmtId="37" fontId="3" fillId="8" borderId="38" xfId="0" applyNumberFormat="1" applyFont="1" applyFill="1" applyBorder="1" applyAlignment="1">
      <alignment horizontal="center"/>
    </xf>
    <xf numFmtId="37" fontId="16" fillId="8" borderId="33" xfId="0" applyNumberFormat="1" applyFont="1" applyFill="1" applyBorder="1" applyAlignment="1">
      <alignment horizontal="center"/>
    </xf>
    <xf numFmtId="37" fontId="16" fillId="8" borderId="34" xfId="0" applyNumberFormat="1" applyFont="1" applyFill="1" applyBorder="1" applyAlignment="1">
      <alignment horizontal="center" vertical="center"/>
    </xf>
    <xf numFmtId="37" fontId="16" fillId="8" borderId="34" xfId="0" applyNumberFormat="1" applyFont="1" applyFill="1" applyBorder="1" applyAlignment="1">
      <alignment horizontal="center"/>
    </xf>
    <xf numFmtId="37" fontId="15" fillId="8" borderId="39" xfId="0" applyNumberFormat="1" applyFont="1" applyFill="1" applyBorder="1" applyAlignment="1">
      <alignment horizontal="center"/>
    </xf>
    <xf numFmtId="0" fontId="15" fillId="5" borderId="20" xfId="80" applyFont="1" applyFill="1" applyBorder="1" applyAlignment="1" applyProtection="1">
      <alignment horizontal="left" vertical="center" indent="1"/>
      <protection locked="0"/>
    </xf>
    <xf numFmtId="37" fontId="15" fillId="8" borderId="40" xfId="0" applyNumberFormat="1" applyFont="1" applyFill="1" applyBorder="1" applyAlignment="1">
      <alignment horizontal="center"/>
    </xf>
    <xf numFmtId="37" fontId="3" fillId="8" borderId="34" xfId="54" applyNumberFormat="1" applyFont="1" applyFill="1" applyBorder="1" applyAlignment="1">
      <alignment horizontal="center"/>
    </xf>
    <xf numFmtId="0" fontId="16" fillId="0" borderId="42" xfId="0" applyFont="1" applyFill="1" applyBorder="1" applyAlignment="1">
      <alignment horizontal="center"/>
    </xf>
    <xf numFmtId="0" fontId="16" fillId="0" borderId="43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8" borderId="33" xfId="0" applyFont="1" applyFill="1" applyBorder="1"/>
    <xf numFmtId="37" fontId="3" fillId="8" borderId="34" xfId="0" applyNumberFormat="1" applyFont="1" applyFill="1" applyBorder="1"/>
    <xf numFmtId="0" fontId="16" fillId="8" borderId="37" xfId="0" applyFont="1" applyFill="1" applyBorder="1" applyAlignment="1">
      <alignment horizontal="left" vertical="center" wrapText="1"/>
    </xf>
    <xf numFmtId="43" fontId="18" fillId="5" borderId="0" xfId="53" applyFont="1" applyFill="1" applyBorder="1"/>
    <xf numFmtId="0" fontId="17" fillId="0" borderId="0" xfId="0" applyFont="1" applyFill="1" applyAlignment="1">
      <alignment horizontal="left" vertical="center" wrapText="1"/>
    </xf>
    <xf numFmtId="195" fontId="3" fillId="8" borderId="26" xfId="56" quotePrefix="1" applyNumberFormat="1" applyFont="1" applyFill="1" applyBorder="1" applyAlignment="1">
      <alignment horizontal="center" vertical="center"/>
    </xf>
    <xf numFmtId="37" fontId="16" fillId="0" borderId="33" xfId="0" applyNumberFormat="1" applyFont="1" applyFill="1" applyBorder="1" applyAlignment="1">
      <alignment horizontal="center"/>
    </xf>
    <xf numFmtId="37" fontId="16" fillId="0" borderId="34" xfId="0" applyNumberFormat="1" applyFont="1" applyFill="1" applyBorder="1" applyAlignment="1">
      <alignment horizontal="center"/>
    </xf>
    <xf numFmtId="37" fontId="15" fillId="0" borderId="39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77" fontId="16" fillId="0" borderId="44" xfId="0" applyNumberFormat="1" applyFont="1" applyFill="1" applyBorder="1"/>
    <xf numFmtId="177" fontId="16" fillId="0" borderId="45" xfId="0" applyNumberFormat="1" applyFont="1" applyFill="1" applyBorder="1"/>
    <xf numFmtId="0" fontId="16" fillId="0" borderId="44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22" fillId="9" borderId="0" xfId="0" applyFont="1" applyFill="1" applyBorder="1" applyAlignment="1">
      <alignment horizontal="left" indent="1"/>
    </xf>
    <xf numFmtId="174" fontId="17" fillId="8" borderId="34" xfId="91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left" vertical="center" indent="2"/>
    </xf>
    <xf numFmtId="37" fontId="3" fillId="8" borderId="34" xfId="0" applyNumberFormat="1" applyFont="1" applyFill="1" applyBorder="1" applyAlignment="1">
      <alignment horizontal="center" vertical="center"/>
    </xf>
    <xf numFmtId="194" fontId="3" fillId="8" borderId="34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174" fontId="3" fillId="0" borderId="34" xfId="0" applyNumberFormat="1" applyFont="1" applyFill="1" applyBorder="1" applyAlignment="1">
      <alignment horizontal="center" vertical="center"/>
    </xf>
    <xf numFmtId="173" fontId="3" fillId="0" borderId="34" xfId="0" applyNumberFormat="1" applyFont="1" applyFill="1" applyBorder="1" applyAlignment="1">
      <alignment horizontal="center" vertical="center"/>
    </xf>
    <xf numFmtId="1" fontId="3" fillId="0" borderId="34" xfId="0" applyNumberFormat="1" applyFont="1" applyFill="1" applyBorder="1" applyAlignment="1">
      <alignment horizontal="center" vertical="center"/>
    </xf>
    <xf numFmtId="37" fontId="3" fillId="0" borderId="34" xfId="0" applyNumberFormat="1" applyFont="1" applyFill="1" applyBorder="1" applyAlignment="1">
      <alignment horizontal="center" vertical="center"/>
    </xf>
    <xf numFmtId="194" fontId="3" fillId="0" borderId="34" xfId="0" applyNumberFormat="1" applyFont="1" applyFill="1" applyBorder="1" applyAlignment="1">
      <alignment horizontal="center" vertical="center"/>
    </xf>
    <xf numFmtId="174" fontId="3" fillId="0" borderId="34" xfId="91" applyNumberFormat="1" applyFont="1" applyFill="1" applyBorder="1" applyAlignment="1">
      <alignment horizontal="center"/>
    </xf>
    <xf numFmtId="37" fontId="17" fillId="0" borderId="34" xfId="0" applyNumberFormat="1" applyFont="1" applyFill="1" applyBorder="1" applyAlignment="1">
      <alignment horizontal="center"/>
    </xf>
    <xf numFmtId="174" fontId="17" fillId="0" borderId="34" xfId="91" applyNumberFormat="1" applyFont="1" applyFill="1" applyBorder="1" applyAlignment="1">
      <alignment horizontal="center"/>
    </xf>
    <xf numFmtId="37" fontId="15" fillId="0" borderId="34" xfId="0" applyNumberFormat="1" applyFont="1" applyFill="1" applyBorder="1" applyAlignment="1">
      <alignment horizontal="center"/>
    </xf>
    <xf numFmtId="174" fontId="3" fillId="0" borderId="34" xfId="0" applyNumberFormat="1" applyFont="1" applyFill="1" applyBorder="1" applyAlignment="1">
      <alignment horizontal="center"/>
    </xf>
    <xf numFmtId="37" fontId="3" fillId="0" borderId="18" xfId="55" applyNumberFormat="1" applyFont="1" applyFill="1" applyBorder="1" applyAlignment="1">
      <alignment horizontal="center" vertical="center"/>
    </xf>
    <xf numFmtId="178" fontId="60" fillId="0" borderId="0" xfId="78" applyFont="1" applyAlignment="1">
      <alignment horizontal="right" vertical="center"/>
    </xf>
    <xf numFmtId="37" fontId="3" fillId="0" borderId="33" xfId="0" applyNumberFormat="1" applyFont="1" applyFill="1" applyBorder="1" applyAlignment="1">
      <alignment horizontal="center"/>
    </xf>
    <xf numFmtId="174" fontId="18" fillId="0" borderId="34" xfId="0" applyNumberFormat="1" applyFont="1" applyFill="1" applyBorder="1" applyAlignment="1">
      <alignment horizontal="center"/>
    </xf>
    <xf numFmtId="37" fontId="3" fillId="0" borderId="38" xfId="0" applyNumberFormat="1" applyFont="1" applyFill="1" applyBorder="1" applyAlignment="1">
      <alignment horizontal="center"/>
    </xf>
    <xf numFmtId="174" fontId="18" fillId="0" borderId="11" xfId="9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174" fontId="18" fillId="0" borderId="11" xfId="0" applyNumberFormat="1" applyFont="1" applyFill="1" applyBorder="1" applyAlignment="1">
      <alignment horizontal="center" vertical="center"/>
    </xf>
    <xf numFmtId="37" fontId="16" fillId="0" borderId="34" xfId="0" applyNumberFormat="1" applyFont="1" applyFill="1" applyBorder="1" applyAlignment="1">
      <alignment horizontal="center" vertical="center"/>
    </xf>
    <xf numFmtId="37" fontId="15" fillId="0" borderId="40" xfId="0" applyNumberFormat="1" applyFont="1" applyFill="1" applyBorder="1" applyAlignment="1">
      <alignment horizontal="center"/>
    </xf>
    <xf numFmtId="37" fontId="3" fillId="0" borderId="34" xfId="54" applyNumberFormat="1" applyFont="1" applyFill="1" applyBorder="1" applyAlignment="1">
      <alignment horizontal="center"/>
    </xf>
    <xf numFmtId="0" fontId="3" fillId="0" borderId="33" xfId="0" applyFont="1" applyFill="1" applyBorder="1"/>
    <xf numFmtId="37" fontId="3" fillId="0" borderId="34" xfId="0" applyNumberFormat="1" applyFont="1" applyFill="1" applyBorder="1"/>
    <xf numFmtId="173" fontId="15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vertical="center"/>
    </xf>
    <xf numFmtId="0" fontId="20" fillId="0" borderId="0" xfId="70" applyFont="1" applyFill="1" applyAlignment="1" applyProtection="1">
      <alignment vertical="center"/>
    </xf>
    <xf numFmtId="0" fontId="20" fillId="0" borderId="0" xfId="70" applyFont="1" applyAlignment="1" applyProtection="1">
      <alignment vertical="center"/>
    </xf>
    <xf numFmtId="0" fontId="3" fillId="5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1" fontId="3" fillId="0" borderId="0" xfId="77" applyNumberFormat="1" applyFont="1" applyAlignment="1">
      <alignment horizontal="center"/>
    </xf>
    <xf numFmtId="37" fontId="3" fillId="0" borderId="0" xfId="56" applyNumberFormat="1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73" fontId="15" fillId="0" borderId="0" xfId="0" applyNumberFormat="1" applyFont="1" applyFill="1" applyBorder="1" applyAlignment="1">
      <alignment horizontal="center"/>
    </xf>
    <xf numFmtId="0" fontId="15" fillId="5" borderId="41" xfId="80" applyFont="1" applyFill="1" applyBorder="1" applyAlignment="1" applyProtection="1">
      <alignment horizontal="left" vertical="center" wrapText="1" indent="1"/>
    </xf>
    <xf numFmtId="0" fontId="62" fillId="0" borderId="0" xfId="0" applyFont="1"/>
    <xf numFmtId="0" fontId="16" fillId="9" borderId="0" xfId="0" applyFont="1" applyFill="1" applyBorder="1"/>
    <xf numFmtId="37" fontId="15" fillId="9" borderId="0" xfId="0" applyNumberFormat="1" applyFont="1" applyFill="1" applyBorder="1" applyAlignment="1">
      <alignment horizontal="center"/>
    </xf>
    <xf numFmtId="0" fontId="15" fillId="0" borderId="0" xfId="78" applyNumberFormat="1" applyFont="1" applyFill="1" applyAlignment="1">
      <alignment horizontal="left"/>
    </xf>
    <xf numFmtId="172" fontId="15" fillId="0" borderId="0" xfId="54" applyNumberFormat="1" applyFont="1" applyFill="1" applyBorder="1" applyAlignment="1">
      <alignment horizontal="center"/>
    </xf>
    <xf numFmtId="172" fontId="3" fillId="0" borderId="0" xfId="54" applyNumberFormat="1" applyFont="1" applyBorder="1" applyAlignment="1">
      <alignment horizontal="left"/>
    </xf>
    <xf numFmtId="172" fontId="3" fillId="0" borderId="0" xfId="54" applyNumberFormat="1" applyFont="1" applyFill="1" applyBorder="1" applyAlignment="1">
      <alignment horizontal="left"/>
    </xf>
    <xf numFmtId="172" fontId="15" fillId="0" borderId="0" xfId="54" applyNumberFormat="1" applyFont="1" applyBorder="1" applyAlignment="1">
      <alignment horizontal="center"/>
    </xf>
    <xf numFmtId="0" fontId="3" fillId="0" borderId="0" xfId="78" applyNumberFormat="1" applyFont="1" applyFill="1" applyAlignment="1">
      <alignment horizontal="left"/>
    </xf>
    <xf numFmtId="172" fontId="3" fillId="8" borderId="34" xfId="53" applyNumberFormat="1" applyFont="1" applyFill="1" applyBorder="1" applyAlignment="1">
      <alignment horizontal="center" vertical="center"/>
    </xf>
    <xf numFmtId="172" fontId="15" fillId="8" borderId="34" xfId="53" applyNumberFormat="1" applyFont="1" applyFill="1" applyBorder="1" applyAlignment="1">
      <alignment horizontal="center" vertical="center"/>
    </xf>
    <xf numFmtId="0" fontId="15" fillId="0" borderId="29" xfId="78" applyNumberFormat="1" applyFont="1" applyFill="1" applyBorder="1" applyAlignment="1">
      <alignment horizontal="left"/>
    </xf>
    <xf numFmtId="172" fontId="15" fillId="8" borderId="38" xfId="53" applyNumberFormat="1" applyFont="1" applyFill="1" applyBorder="1" applyAlignment="1">
      <alignment horizontal="center" vertical="center"/>
    </xf>
    <xf numFmtId="0" fontId="63" fillId="0" borderId="0" xfId="0" applyFont="1"/>
    <xf numFmtId="172" fontId="15" fillId="0" borderId="22" xfId="53" applyNumberFormat="1" applyFont="1" applyFill="1" applyBorder="1" applyAlignment="1">
      <alignment horizontal="center" vertical="center"/>
    </xf>
    <xf numFmtId="172" fontId="3" fillId="0" borderId="34" xfId="53" applyNumberFormat="1" applyFont="1" applyFill="1" applyBorder="1" applyAlignment="1">
      <alignment horizontal="center" vertical="center"/>
    </xf>
    <xf numFmtId="172" fontId="15" fillId="0" borderId="34" xfId="53" applyNumberFormat="1" applyFont="1" applyFill="1" applyBorder="1" applyAlignment="1">
      <alignment horizontal="center" vertical="center"/>
    </xf>
    <xf numFmtId="172" fontId="3" fillId="0" borderId="0" xfId="53" applyNumberFormat="1" applyFont="1" applyBorder="1"/>
    <xf numFmtId="172" fontId="3" fillId="0" borderId="0" xfId="53" applyNumberFormat="1" applyFont="1" applyBorder="1" applyAlignment="1">
      <alignment horizontal="center" vertical="center"/>
    </xf>
    <xf numFmtId="172" fontId="15" fillId="0" borderId="0" xfId="53" applyNumberFormat="1" applyFont="1" applyBorder="1"/>
    <xf numFmtId="172" fontId="15" fillId="0" borderId="0" xfId="53" applyNumberFormat="1" applyFont="1" applyBorder="1" applyAlignment="1">
      <alignment horizontal="center" vertical="center"/>
    </xf>
    <xf numFmtId="194" fontId="3" fillId="0" borderId="0" xfId="77" applyNumberFormat="1" applyFont="1" applyAlignment="1">
      <alignment horizontal="center"/>
    </xf>
    <xf numFmtId="172" fontId="15" fillId="0" borderId="0" xfId="53" applyNumberFormat="1" applyFont="1"/>
    <xf numFmtId="178" fontId="15" fillId="0" borderId="29" xfId="81" applyFont="1" applyFill="1" applyBorder="1" applyAlignment="1">
      <alignment horizontal="left"/>
    </xf>
    <xf numFmtId="172" fontId="3" fillId="8" borderId="0" xfId="53" applyNumberFormat="1" applyFont="1" applyFill="1" applyBorder="1" applyAlignment="1">
      <alignment horizontal="center" vertical="center"/>
    </xf>
    <xf numFmtId="172" fontId="3" fillId="0" borderId="0" xfId="53" applyNumberFormat="1" applyFont="1" applyFill="1" applyBorder="1"/>
    <xf numFmtId="172" fontId="3" fillId="8" borderId="0" xfId="53" applyNumberFormat="1" applyFont="1" applyFill="1" applyBorder="1"/>
    <xf numFmtId="172" fontId="15" fillId="0" borderId="0" xfId="53" applyNumberFormat="1" applyFont="1" applyFill="1" applyBorder="1"/>
    <xf numFmtId="172" fontId="15" fillId="8" borderId="0" xfId="53" applyNumberFormat="1" applyFont="1" applyFill="1" applyBorder="1"/>
    <xf numFmtId="172" fontId="15" fillId="8" borderId="0" xfId="53" applyNumberFormat="1" applyFont="1" applyFill="1" applyBorder="1" applyAlignment="1">
      <alignment horizontal="center" vertical="center"/>
    </xf>
    <xf numFmtId="172" fontId="15" fillId="8" borderId="4" xfId="53" applyNumberFormat="1" applyFont="1" applyFill="1" applyBorder="1" applyAlignment="1">
      <alignment horizontal="center" vertical="center"/>
    </xf>
    <xf numFmtId="172" fontId="15" fillId="0" borderId="4" xfId="53" applyNumberFormat="1" applyFont="1" applyFill="1" applyBorder="1"/>
    <xf numFmtId="172" fontId="15" fillId="8" borderId="4" xfId="53" applyNumberFormat="1" applyFont="1" applyFill="1" applyBorder="1"/>
    <xf numFmtId="172" fontId="15" fillId="0" borderId="4" xfId="53" applyNumberFormat="1" applyFont="1" applyBorder="1"/>
    <xf numFmtId="172" fontId="15" fillId="8" borderId="55" xfId="53" applyNumberFormat="1" applyFont="1" applyFill="1" applyBorder="1" applyAlignment="1">
      <alignment horizontal="center" vertical="center"/>
    </xf>
    <xf numFmtId="172" fontId="15" fillId="0" borderId="55" xfId="53" applyNumberFormat="1" applyFont="1" applyFill="1" applyBorder="1"/>
    <xf numFmtId="172" fontId="15" fillId="8" borderId="55" xfId="53" applyNumberFormat="1" applyFont="1" applyFill="1" applyBorder="1"/>
    <xf numFmtId="172" fontId="15" fillId="0" borderId="55" xfId="53" applyNumberFormat="1" applyFont="1" applyFill="1" applyBorder="1" applyAlignment="1">
      <alignment horizontal="left"/>
    </xf>
    <xf numFmtId="3" fontId="3" fillId="8" borderId="35" xfId="90" applyNumberFormat="1" applyFont="1" applyFill="1" applyBorder="1" applyAlignment="1">
      <alignment horizontal="center"/>
    </xf>
    <xf numFmtId="3" fontId="3" fillId="0" borderId="35" xfId="90" applyNumberFormat="1" applyFont="1" applyFill="1" applyBorder="1" applyAlignment="1">
      <alignment horizontal="center"/>
    </xf>
    <xf numFmtId="0" fontId="16" fillId="5" borderId="0" xfId="80" applyFont="1" applyFill="1" applyBorder="1" applyAlignment="1">
      <alignment horizontal="center" vertical="center"/>
    </xf>
    <xf numFmtId="0" fontId="16" fillId="5" borderId="0" xfId="80" applyFont="1" applyFill="1" applyBorder="1" applyAlignment="1">
      <alignment vertical="center"/>
    </xf>
    <xf numFmtId="0" fontId="60" fillId="0" borderId="0" xfId="0" applyFont="1" applyAlignment="1">
      <alignment horizontal="right"/>
    </xf>
    <xf numFmtId="0" fontId="3" fillId="8" borderId="16" xfId="0" applyFont="1" applyFill="1" applyBorder="1" applyAlignment="1">
      <alignment horizontal="centerContinuous" vertical="center"/>
    </xf>
    <xf numFmtId="195" fontId="3" fillId="8" borderId="56" xfId="80" quotePrefix="1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/>
    <xf numFmtId="172" fontId="15" fillId="0" borderId="0" xfId="54" applyNumberFormat="1" applyFont="1" applyFill="1" applyBorder="1"/>
    <xf numFmtId="172" fontId="3" fillId="0" borderId="0" xfId="54" applyNumberFormat="1" applyFont="1" applyFill="1" applyBorder="1" applyAlignment="1">
      <alignment wrapText="1"/>
    </xf>
    <xf numFmtId="172" fontId="15" fillId="0" borderId="0" xfId="54" applyNumberFormat="1" applyFont="1" applyFill="1" applyBorder="1" applyAlignment="1">
      <alignment vertical="center" wrapText="1"/>
    </xf>
    <xf numFmtId="37" fontId="15" fillId="8" borderId="57" xfId="55" applyNumberFormat="1" applyFont="1" applyFill="1" applyBorder="1" applyAlignment="1">
      <alignment horizontal="center" vertical="center"/>
    </xf>
    <xf numFmtId="37" fontId="15" fillId="0" borderId="4" xfId="55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 applyAlignment="1">
      <alignment vertical="center" wrapText="1"/>
    </xf>
    <xf numFmtId="37" fontId="3" fillId="8" borderId="57" xfId="55" applyNumberFormat="1" applyFont="1" applyFill="1" applyBorder="1" applyAlignment="1">
      <alignment horizontal="center" vertical="center"/>
    </xf>
    <xf numFmtId="37" fontId="3" fillId="0" borderId="4" xfId="55" applyNumberFormat="1" applyFont="1" applyFill="1" applyBorder="1" applyAlignment="1">
      <alignment horizontal="center" vertical="center"/>
    </xf>
    <xf numFmtId="37" fontId="15" fillId="0" borderId="0" xfId="55" applyNumberFormat="1" applyFont="1" applyFill="1" applyBorder="1" applyAlignment="1">
      <alignment horizontal="center" vertical="center"/>
    </xf>
    <xf numFmtId="0" fontId="3" fillId="0" borderId="22" xfId="78" applyNumberFormat="1" applyFont="1" applyBorder="1"/>
    <xf numFmtId="37" fontId="3" fillId="8" borderId="38" xfId="55" applyNumberFormat="1" applyFont="1" applyFill="1" applyBorder="1" applyAlignment="1">
      <alignment horizontal="center" vertical="center"/>
    </xf>
    <xf numFmtId="37" fontId="3" fillId="0" borderId="22" xfId="55" applyNumberFormat="1" applyFont="1" applyFill="1" applyBorder="1" applyAlignment="1">
      <alignment horizontal="center" vertical="center"/>
    </xf>
    <xf numFmtId="194" fontId="15" fillId="0" borderId="0" xfId="77" applyNumberFormat="1" applyFont="1" applyAlignment="1">
      <alignment horizontal="center"/>
    </xf>
    <xf numFmtId="178" fontId="15" fillId="0" borderId="0" xfId="77" applyFont="1" applyAlignment="1">
      <alignment horizontal="center"/>
    </xf>
    <xf numFmtId="0" fontId="15" fillId="0" borderId="29" xfId="78" applyNumberFormat="1" applyFont="1" applyFill="1" applyBorder="1" applyAlignment="1">
      <alignment horizontal="left" wrapText="1"/>
    </xf>
    <xf numFmtId="37" fontId="3" fillId="8" borderId="40" xfId="55" applyNumberFormat="1" applyFont="1" applyFill="1" applyBorder="1" applyAlignment="1">
      <alignment horizontal="center" vertical="center"/>
    </xf>
    <xf numFmtId="0" fontId="15" fillId="0" borderId="20" xfId="78" applyNumberFormat="1" applyFont="1" applyFill="1" applyBorder="1" applyAlignment="1">
      <alignment horizontal="left" wrapText="1"/>
    </xf>
    <xf numFmtId="37" fontId="15" fillId="8" borderId="40" xfId="55" applyNumberFormat="1" applyFont="1" applyFill="1" applyBorder="1" applyAlignment="1">
      <alignment horizontal="center" vertical="center"/>
    </xf>
    <xf numFmtId="37" fontId="15" fillId="0" borderId="20" xfId="55" applyNumberFormat="1" applyFont="1" applyFill="1" applyBorder="1" applyAlignment="1">
      <alignment horizontal="center" vertical="center"/>
    </xf>
    <xf numFmtId="0" fontId="15" fillId="0" borderId="0" xfId="78" applyNumberFormat="1" applyFont="1" applyFill="1" applyBorder="1" applyAlignment="1">
      <alignment horizontal="left" wrapText="1"/>
    </xf>
    <xf numFmtId="172" fontId="15" fillId="0" borderId="0" xfId="54" applyNumberFormat="1" applyFont="1" applyFill="1" applyBorder="1" applyAlignment="1">
      <alignment wrapText="1"/>
    </xf>
    <xf numFmtId="0" fontId="3" fillId="0" borderId="0" xfId="78" applyNumberFormat="1" applyFont="1" applyBorder="1"/>
    <xf numFmtId="43" fontId="3" fillId="8" borderId="38" xfId="53" applyFont="1" applyFill="1" applyBorder="1" applyAlignment="1">
      <alignment horizontal="center" vertical="center"/>
    </xf>
    <xf numFmtId="43" fontId="3" fillId="0" borderId="0" xfId="53" applyFont="1" applyFill="1" applyBorder="1" applyAlignment="1">
      <alignment horizontal="center" vertical="center"/>
    </xf>
    <xf numFmtId="178" fontId="22" fillId="0" borderId="0" xfId="81" applyFont="1" applyFill="1" applyBorder="1" applyAlignment="1"/>
    <xf numFmtId="0" fontId="3" fillId="0" borderId="0" xfId="94" applyFont="1" applyFill="1" applyBorder="1" applyAlignment="1">
      <alignment horizontal="left" vertical="center" wrapText="1"/>
    </xf>
    <xf numFmtId="177" fontId="3" fillId="0" borderId="0" xfId="0" applyNumberFormat="1" applyFont="1" applyFill="1" applyBorder="1"/>
    <xf numFmtId="177" fontId="3" fillId="0" borderId="44" xfId="0" applyNumberFormat="1" applyFont="1" applyFill="1" applyBorder="1"/>
    <xf numFmtId="177" fontId="3" fillId="0" borderId="45" xfId="0" applyNumberFormat="1" applyFont="1" applyFill="1" applyBorder="1"/>
    <xf numFmtId="37" fontId="3" fillId="8" borderId="12" xfId="0" applyNumberFormat="1" applyFont="1" applyFill="1" applyBorder="1" applyAlignment="1">
      <alignment horizontal="center" vertical="center"/>
    </xf>
    <xf numFmtId="37" fontId="3" fillId="0" borderId="12" xfId="0" applyNumberFormat="1" applyFont="1" applyFill="1" applyBorder="1" applyAlignment="1">
      <alignment horizontal="center" vertical="center"/>
    </xf>
    <xf numFmtId="37" fontId="3" fillId="8" borderId="11" xfId="0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 applyAlignment="1">
      <alignment wrapText="1"/>
    </xf>
    <xf numFmtId="0" fontId="64" fillId="5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/>
    <xf numFmtId="0" fontId="65" fillId="0" borderId="0" xfId="0" applyFont="1"/>
    <xf numFmtId="0" fontId="66" fillId="0" borderId="0" xfId="0" applyFont="1"/>
    <xf numFmtId="0" fontId="16" fillId="5" borderId="0" xfId="80" applyFont="1" applyFill="1" applyBorder="1" applyAlignment="1">
      <alignment horizontal="center" vertical="center"/>
    </xf>
    <xf numFmtId="178" fontId="15" fillId="0" borderId="0" xfId="77" applyFont="1" applyFill="1" applyBorder="1"/>
    <xf numFmtId="172" fontId="3" fillId="0" borderId="0" xfId="54" applyNumberFormat="1" applyFont="1" applyBorder="1" applyAlignment="1">
      <alignment wrapText="1"/>
    </xf>
    <xf numFmtId="37" fontId="15" fillId="8" borderId="18" xfId="55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3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3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37" fontId="3" fillId="0" borderId="0" xfId="0" applyNumberFormat="1" applyFont="1" applyFill="1" applyBorder="1" applyAlignment="1">
      <alignment horizontal="center"/>
    </xf>
    <xf numFmtId="37" fontId="15" fillId="0" borderId="0" xfId="0" applyNumberFormat="1" applyFont="1" applyFill="1" applyBorder="1" applyAlignment="1">
      <alignment horizontal="center"/>
    </xf>
    <xf numFmtId="37" fontId="15" fillId="8" borderId="11" xfId="0" applyNumberFormat="1" applyFont="1" applyFill="1" applyBorder="1" applyAlignment="1">
      <alignment horizontal="center" vertical="center"/>
    </xf>
    <xf numFmtId="37" fontId="15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0" xfId="78" applyNumberFormat="1" applyFont="1" applyFill="1" applyBorder="1" applyAlignment="1">
      <alignment horizontal="left"/>
    </xf>
    <xf numFmtId="0" fontId="3" fillId="0" borderId="29" xfId="78" applyNumberFormat="1" applyFont="1" applyFill="1" applyBorder="1" applyAlignment="1">
      <alignment horizontal="left" wrapText="1"/>
    </xf>
    <xf numFmtId="4" fontId="3" fillId="8" borderId="38" xfId="53" applyNumberFormat="1" applyFont="1" applyFill="1" applyBorder="1" applyAlignment="1">
      <alignment horizontal="center" vertical="center"/>
    </xf>
    <xf numFmtId="4" fontId="3" fillId="0" borderId="0" xfId="53" applyNumberFormat="1" applyFont="1" applyFill="1" applyBorder="1" applyAlignment="1">
      <alignment horizontal="center" vertical="center"/>
    </xf>
    <xf numFmtId="4" fontId="3" fillId="0" borderId="22" xfId="53" applyNumberFormat="1" applyFont="1" applyFill="1" applyBorder="1" applyAlignment="1">
      <alignment horizontal="center" vertical="center"/>
    </xf>
    <xf numFmtId="172" fontId="3" fillId="0" borderId="0" xfId="125" applyNumberFormat="1" applyFont="1" applyBorder="1"/>
    <xf numFmtId="178" fontId="3" fillId="0" borderId="0" xfId="126" applyFont="1"/>
    <xf numFmtId="173" fontId="15" fillId="0" borderId="0" xfId="126" applyNumberFormat="1" applyFont="1" applyAlignment="1">
      <alignment horizontal="center"/>
    </xf>
    <xf numFmtId="178" fontId="15" fillId="0" borderId="0" xfId="126" applyFont="1" applyBorder="1"/>
    <xf numFmtId="178" fontId="60" fillId="0" borderId="0" xfId="127" applyFont="1" applyAlignment="1">
      <alignment horizontal="right"/>
    </xf>
    <xf numFmtId="37" fontId="3" fillId="0" borderId="0" xfId="125" applyNumberFormat="1" applyFont="1" applyBorder="1" applyAlignment="1">
      <alignment horizontal="center"/>
    </xf>
    <xf numFmtId="178" fontId="3" fillId="8" borderId="18" xfId="126" applyFont="1" applyFill="1" applyBorder="1" applyAlignment="1">
      <alignment horizontal="center"/>
    </xf>
    <xf numFmtId="195" fontId="3" fillId="8" borderId="26" xfId="125" quotePrefix="1" applyNumberFormat="1" applyFont="1" applyFill="1" applyBorder="1" applyAlignment="1">
      <alignment horizontal="center"/>
    </xf>
    <xf numFmtId="0" fontId="15" fillId="0" borderId="0" xfId="127" applyNumberFormat="1" applyFont="1" applyBorder="1"/>
    <xf numFmtId="3" fontId="3" fillId="8" borderId="0" xfId="125" applyNumberFormat="1" applyFont="1" applyFill="1" applyBorder="1" applyAlignment="1">
      <alignment horizontal="center" vertical="center"/>
    </xf>
    <xf numFmtId="172" fontId="3" fillId="0" borderId="0" xfId="125" applyNumberFormat="1" applyFont="1" applyFill="1" applyBorder="1"/>
    <xf numFmtId="172" fontId="3" fillId="8" borderId="0" xfId="125" applyNumberFormat="1" applyFont="1" applyFill="1" applyBorder="1"/>
    <xf numFmtId="172" fontId="15" fillId="0" borderId="0" xfId="125" applyNumberFormat="1" applyFont="1" applyBorder="1"/>
    <xf numFmtId="172" fontId="3" fillId="0" borderId="0" xfId="125" applyNumberFormat="1" applyFont="1" applyBorder="1" applyAlignment="1">
      <alignment horizontal="left" indent="1"/>
    </xf>
    <xf numFmtId="172" fontId="15" fillId="0" borderId="0" xfId="125" applyNumberFormat="1" applyFont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indent="1"/>
    </xf>
    <xf numFmtId="172" fontId="15" fillId="0" borderId="0" xfId="125" applyNumberFormat="1" applyFont="1" applyFill="1" applyBorder="1"/>
    <xf numFmtId="172" fontId="15" fillId="0" borderId="0" xfId="125" applyNumberFormat="1" applyFont="1" applyFill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wrapText="1" indent="1"/>
    </xf>
    <xf numFmtId="172" fontId="3" fillId="0" borderId="0" xfId="53" applyNumberFormat="1" applyFont="1" applyFill="1" applyBorder="1" applyAlignment="1">
      <alignment vertical="center"/>
    </xf>
    <xf numFmtId="172" fontId="3" fillId="8" borderId="0" xfId="53" applyNumberFormat="1" applyFont="1" applyFill="1" applyBorder="1" applyAlignment="1">
      <alignment vertical="center"/>
    </xf>
    <xf numFmtId="178" fontId="15" fillId="0" borderId="0" xfId="126" applyFont="1"/>
    <xf numFmtId="172" fontId="15" fillId="0" borderId="0" xfId="125" applyNumberFormat="1" applyFont="1" applyBorder="1" applyAlignment="1">
      <alignment horizontal="left"/>
    </xf>
    <xf numFmtId="178" fontId="3" fillId="0" borderId="0" xfId="126" applyFont="1" applyBorder="1"/>
    <xf numFmtId="37" fontId="3" fillId="0" borderId="0" xfId="126" applyNumberFormat="1" applyFont="1" applyAlignment="1">
      <alignment horizontal="center" vertical="center"/>
    </xf>
    <xf numFmtId="0" fontId="15" fillId="5" borderId="0" xfId="127" applyNumberFormat="1" applyFont="1" applyFill="1" applyBorder="1" applyAlignment="1">
      <alignment vertical="center"/>
    </xf>
    <xf numFmtId="2" fontId="15" fillId="0" borderId="0" xfId="126" applyNumberFormat="1" applyFont="1" applyAlignment="1">
      <alignment horizontal="left"/>
    </xf>
    <xf numFmtId="195" fontId="3" fillId="8" borderId="26" xfId="125" quotePrefix="1" applyNumberFormat="1" applyFont="1" applyFill="1" applyBorder="1" applyAlignment="1">
      <alignment horizontal="center" vertical="center"/>
    </xf>
    <xf numFmtId="178" fontId="3" fillId="8" borderId="18" xfId="126" applyFont="1" applyFill="1" applyBorder="1"/>
    <xf numFmtId="178" fontId="3" fillId="0" borderId="18" xfId="126" applyFont="1" applyFill="1" applyBorder="1"/>
    <xf numFmtId="178" fontId="3" fillId="8" borderId="34" xfId="126" applyFont="1" applyFill="1" applyBorder="1"/>
    <xf numFmtId="178" fontId="3" fillId="0" borderId="34" xfId="126" applyFont="1" applyFill="1" applyBorder="1"/>
    <xf numFmtId="37" fontId="15" fillId="8" borderId="34" xfId="129" applyNumberFormat="1" applyFont="1" applyFill="1" applyBorder="1" applyAlignment="1">
      <alignment horizontal="center" vertical="center"/>
    </xf>
    <xf numFmtId="37" fontId="15" fillId="0" borderId="34" xfId="129" applyNumberFormat="1" applyFont="1" applyFill="1" applyBorder="1" applyAlignment="1">
      <alignment horizontal="center" vertical="center"/>
    </xf>
    <xf numFmtId="178" fontId="3" fillId="8" borderId="34" xfId="126" applyFont="1" applyFill="1" applyBorder="1" applyAlignment="1">
      <alignment horizontal="center" vertical="center"/>
    </xf>
    <xf numFmtId="178" fontId="3" fillId="0" borderId="34" xfId="126" applyFont="1" applyFill="1" applyBorder="1" applyAlignment="1">
      <alignment horizontal="center" vertical="center"/>
    </xf>
    <xf numFmtId="37" fontId="3" fillId="8" borderId="34" xfId="126" applyNumberFormat="1" applyFont="1" applyFill="1" applyBorder="1" applyAlignment="1">
      <alignment horizontal="center" vertical="center"/>
    </xf>
    <xf numFmtId="37" fontId="3" fillId="0" borderId="34" xfId="126" applyNumberFormat="1" applyFont="1" applyFill="1" applyBorder="1" applyAlignment="1">
      <alignment horizontal="center" vertical="center"/>
    </xf>
    <xf numFmtId="196" fontId="3" fillId="8" borderId="34" xfId="126" applyNumberFormat="1" applyFont="1" applyFill="1" applyBorder="1" applyAlignment="1">
      <alignment horizontal="center" vertical="center"/>
    </xf>
    <xf numFmtId="196" fontId="3" fillId="0" borderId="34" xfId="126" applyNumberFormat="1" applyFont="1" applyFill="1" applyBorder="1" applyAlignment="1">
      <alignment horizontal="center" vertical="center"/>
    </xf>
    <xf numFmtId="37" fontId="15" fillId="8" borderId="34" xfId="126" applyNumberFormat="1" applyFont="1" applyFill="1" applyBorder="1" applyAlignment="1">
      <alignment horizontal="center" vertical="center"/>
    </xf>
    <xf numFmtId="37" fontId="15" fillId="0" borderId="34" xfId="126" applyNumberFormat="1" applyFont="1" applyFill="1" applyBorder="1" applyAlignment="1">
      <alignment horizontal="center" vertical="center"/>
    </xf>
    <xf numFmtId="178" fontId="15" fillId="0" borderId="0" xfId="126" applyFont="1" applyAlignment="1">
      <alignment wrapText="1"/>
    </xf>
    <xf numFmtId="37" fontId="15" fillId="8" borderId="38" xfId="126" applyNumberFormat="1" applyFont="1" applyFill="1" applyBorder="1" applyAlignment="1">
      <alignment horizontal="center" vertical="center"/>
    </xf>
    <xf numFmtId="37" fontId="15" fillId="0" borderId="38" xfId="126" applyNumberFormat="1" applyFont="1" applyFill="1" applyBorder="1" applyAlignment="1">
      <alignment horizontal="center" vertical="center"/>
    </xf>
    <xf numFmtId="178" fontId="3" fillId="0" borderId="0" xfId="126" applyFont="1" applyFill="1"/>
    <xf numFmtId="37" fontId="3" fillId="0" borderId="0" xfId="126" applyNumberFormat="1" applyFont="1" applyFill="1" applyAlignment="1">
      <alignment horizontal="center" vertical="center"/>
    </xf>
    <xf numFmtId="172" fontId="3" fillId="0" borderId="0" xfId="125" quotePrefix="1" applyNumberFormat="1" applyFont="1" applyFill="1" applyBorder="1" applyAlignment="1">
      <alignment horizontal="left" indent="1"/>
    </xf>
    <xf numFmtId="0" fontId="3" fillId="0" borderId="0" xfId="0" applyFont="1" applyFill="1" applyAlignment="1">
      <alignment vertical="center"/>
    </xf>
    <xf numFmtId="178" fontId="22" fillId="0" borderId="19" xfId="126" applyFont="1" applyFill="1" applyBorder="1" applyAlignment="1">
      <alignment horizontal="left"/>
    </xf>
    <xf numFmtId="178" fontId="3" fillId="5" borderId="19" xfId="126" applyFont="1" applyFill="1" applyBorder="1" applyAlignment="1">
      <alignment horizontal="left" indent="2"/>
    </xf>
    <xf numFmtId="178" fontId="3" fillId="0" borderId="19" xfId="126" applyFont="1" applyFill="1" applyBorder="1" applyAlignment="1">
      <alignment horizontal="left" indent="2"/>
    </xf>
    <xf numFmtId="0" fontId="17" fillId="0" borderId="0" xfId="0" applyFont="1" applyFill="1" applyAlignment="1">
      <alignment horizontal="left" vertical="center" indent="6"/>
    </xf>
    <xf numFmtId="0" fontId="3" fillId="5" borderId="59" xfId="0" applyFont="1" applyFill="1" applyBorder="1" applyAlignment="1">
      <alignment horizontal="left"/>
    </xf>
    <xf numFmtId="178" fontId="3" fillId="0" borderId="0" xfId="126" applyFont="1" applyBorder="1" applyAlignment="1">
      <alignment horizontal="center"/>
    </xf>
    <xf numFmtId="37" fontId="17" fillId="0" borderId="0" xfId="53" applyNumberFormat="1" applyFont="1" applyFill="1" applyBorder="1" applyAlignment="1">
      <alignment horizontal="center"/>
    </xf>
    <xf numFmtId="1" fontId="3" fillId="0" borderId="0" xfId="126" applyNumberFormat="1" applyFont="1"/>
    <xf numFmtId="1" fontId="3" fillId="0" borderId="0" xfId="126" applyNumberFormat="1" applyFont="1" applyAlignment="1">
      <alignment horizontal="center" vertical="center"/>
    </xf>
    <xf numFmtId="1" fontId="3" fillId="0" borderId="0" xfId="126" applyNumberFormat="1" applyFont="1" applyBorder="1"/>
    <xf numFmtId="1" fontId="3" fillId="0" borderId="0" xfId="125" applyNumberFormat="1" applyFont="1" applyBorder="1"/>
    <xf numFmtId="1" fontId="3" fillId="0" borderId="0" xfId="77" applyNumberFormat="1" applyFont="1" applyBorder="1"/>
    <xf numFmtId="1" fontId="3" fillId="0" borderId="0" xfId="55" applyNumberFormat="1" applyFont="1" applyBorder="1" applyAlignment="1">
      <alignment horizontal="center" vertical="center"/>
    </xf>
    <xf numFmtId="1" fontId="3" fillId="0" borderId="0" xfId="55" applyNumberFormat="1" applyFont="1" applyFill="1" applyBorder="1" applyAlignment="1">
      <alignment horizontal="center" vertical="center"/>
    </xf>
    <xf numFmtId="1" fontId="16" fillId="5" borderId="0" xfId="0" applyNumberFormat="1" applyFont="1" applyFill="1"/>
    <xf numFmtId="194" fontId="3" fillId="0" borderId="0" xfId="126" applyNumberFormat="1" applyFont="1"/>
    <xf numFmtId="194" fontId="3" fillId="0" borderId="0" xfId="126" applyNumberFormat="1" applyFont="1" applyAlignment="1">
      <alignment horizontal="center" vertical="center"/>
    </xf>
    <xf numFmtId="194" fontId="3" fillId="0" borderId="0" xfId="126" applyNumberFormat="1" applyFont="1" applyBorder="1"/>
    <xf numFmtId="194" fontId="3" fillId="0" borderId="0" xfId="125" applyNumberFormat="1" applyFont="1" applyBorder="1"/>
    <xf numFmtId="194" fontId="3" fillId="0" borderId="0" xfId="77" applyNumberFormat="1" applyFont="1" applyBorder="1"/>
    <xf numFmtId="194" fontId="3" fillId="0" borderId="0" xfId="55" applyNumberFormat="1" applyFont="1" applyBorder="1" applyAlignment="1">
      <alignment horizontal="center" vertical="center"/>
    </xf>
    <xf numFmtId="194" fontId="3" fillId="0" borderId="0" xfId="55" applyNumberFormat="1" applyFont="1" applyFill="1" applyBorder="1" applyAlignment="1">
      <alignment horizontal="center" vertical="center"/>
    </xf>
    <xf numFmtId="194" fontId="16" fillId="5" borderId="0" xfId="0" applyNumberFormat="1" applyFont="1" applyFill="1"/>
    <xf numFmtId="174" fontId="3" fillId="8" borderId="35" xfId="91" applyNumberFormat="1" applyFont="1" applyFill="1" applyBorder="1" applyAlignment="1">
      <alignment horizontal="center"/>
    </xf>
    <xf numFmtId="174" fontId="3" fillId="0" borderId="35" xfId="91" applyNumberFormat="1" applyFont="1" applyFill="1" applyBorder="1" applyAlignment="1">
      <alignment horizontal="center"/>
    </xf>
    <xf numFmtId="178" fontId="3" fillId="0" borderId="0" xfId="96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right" vertical="top"/>
    </xf>
    <xf numFmtId="197" fontId="3" fillId="8" borderId="34" xfId="126" applyNumberFormat="1" applyFont="1" applyFill="1" applyBorder="1" applyAlignment="1">
      <alignment horizontal="center" vertical="center"/>
    </xf>
    <xf numFmtId="0" fontId="16" fillId="8" borderId="61" xfId="0" applyFont="1" applyFill="1" applyBorder="1" applyAlignment="1">
      <alignment horizontal="center" vertical="center" wrapText="1"/>
    </xf>
    <xf numFmtId="178" fontId="3" fillId="5" borderId="0" xfId="126" applyFont="1" applyFill="1" applyBorder="1" applyAlignment="1">
      <alignment horizontal="center" vertical="center"/>
    </xf>
    <xf numFmtId="178" fontId="3" fillId="5" borderId="10" xfId="126" applyFont="1" applyFill="1" applyBorder="1" applyAlignment="1">
      <alignment horizontal="center" vertical="center"/>
    </xf>
    <xf numFmtId="178" fontId="17" fillId="5" borderId="10" xfId="126" applyFont="1" applyFill="1" applyBorder="1" applyAlignment="1">
      <alignment horizontal="center" vertical="center"/>
    </xf>
    <xf numFmtId="178" fontId="3" fillId="0" borderId="29" xfId="126" applyFont="1" applyBorder="1" applyAlignment="1">
      <alignment horizontal="center"/>
    </xf>
    <xf numFmtId="37" fontId="3" fillId="0" borderId="51" xfId="0" applyNumberFormat="1" applyFont="1" applyFill="1" applyBorder="1" applyAlignment="1">
      <alignment horizontal="center"/>
    </xf>
    <xf numFmtId="37" fontId="3" fillId="0" borderId="51" xfId="53" applyNumberFormat="1" applyFont="1" applyFill="1" applyBorder="1" applyAlignment="1">
      <alignment horizontal="center"/>
    </xf>
    <xf numFmtId="37" fontId="3" fillId="0" borderId="54" xfId="0" applyNumberFormat="1" applyFont="1" applyFill="1" applyBorder="1" applyAlignment="1">
      <alignment horizontal="center"/>
    </xf>
    <xf numFmtId="37" fontId="3" fillId="0" borderId="54" xfId="53" applyNumberFormat="1" applyFont="1" applyFill="1" applyBorder="1" applyAlignment="1">
      <alignment horizontal="center"/>
    </xf>
    <xf numFmtId="37" fontId="17" fillId="8" borderId="40" xfId="53" applyNumberFormat="1" applyFont="1" applyFill="1" applyBorder="1" applyAlignment="1">
      <alignment horizontal="center"/>
    </xf>
    <xf numFmtId="37" fontId="3" fillId="0" borderId="63" xfId="0" applyNumberFormat="1" applyFont="1" applyFill="1" applyBorder="1" applyAlignment="1">
      <alignment horizontal="center"/>
    </xf>
    <xf numFmtId="174" fontId="18" fillId="8" borderId="34" xfId="90" applyNumberFormat="1" applyFont="1" applyFill="1" applyBorder="1" applyAlignment="1">
      <alignment horizontal="center" vertical="center"/>
    </xf>
    <xf numFmtId="37" fontId="15" fillId="8" borderId="34" xfId="0" applyNumberFormat="1" applyFont="1" applyFill="1" applyBorder="1" applyAlignment="1">
      <alignment horizontal="center" vertical="center"/>
    </xf>
    <xf numFmtId="37" fontId="16" fillId="0" borderId="0" xfId="0" applyNumberFormat="1" applyFont="1" applyFill="1" applyBorder="1" applyAlignment="1">
      <alignment horizontal="center" vertical="center"/>
    </xf>
    <xf numFmtId="174" fontId="18" fillId="0" borderId="0" xfId="90" applyNumberFormat="1" applyFont="1" applyFill="1" applyBorder="1" applyAlignment="1">
      <alignment horizontal="center" vertical="center"/>
    </xf>
    <xf numFmtId="37" fontId="15" fillId="0" borderId="0" xfId="0" applyNumberFormat="1" applyFont="1" applyFill="1" applyBorder="1" applyAlignment="1">
      <alignment horizontal="center" vertical="center"/>
    </xf>
    <xf numFmtId="178" fontId="15" fillId="0" borderId="64" xfId="81" applyFont="1" applyFill="1" applyBorder="1" applyAlignment="1">
      <alignment horizontal="left"/>
    </xf>
    <xf numFmtId="172" fontId="15" fillId="8" borderId="65" xfId="53" applyNumberFormat="1" applyFont="1" applyFill="1" applyBorder="1" applyAlignment="1">
      <alignment horizontal="center" vertical="center"/>
    </xf>
    <xf numFmtId="172" fontId="15" fillId="0" borderId="0" xfId="128" applyNumberFormat="1" applyFont="1" applyFill="1" applyBorder="1" applyAlignment="1">
      <alignment horizontal="left"/>
    </xf>
    <xf numFmtId="37" fontId="3" fillId="0" borderId="0" xfId="53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3" fillId="0" borderId="0" xfId="94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62" fillId="0" borderId="0" xfId="0" applyFont="1" applyFill="1" applyBorder="1"/>
    <xf numFmtId="0" fontId="63" fillId="0" borderId="0" xfId="0" applyFont="1" applyFill="1" applyBorder="1"/>
    <xf numFmtId="178" fontId="3" fillId="0" borderId="0" xfId="126" applyFont="1" applyFill="1" applyBorder="1"/>
    <xf numFmtId="37" fontId="3" fillId="0" borderId="0" xfId="0" applyNumberFormat="1" applyFont="1" applyFill="1" applyBorder="1" applyAlignment="1">
      <alignment horizontal="center" vertical="center"/>
    </xf>
    <xf numFmtId="37" fontId="64" fillId="5" borderId="0" xfId="0" applyNumberFormat="1" applyFont="1" applyFill="1" applyBorder="1" applyAlignment="1">
      <alignment horizontal="left" vertical="center" wrapText="1"/>
    </xf>
    <xf numFmtId="1" fontId="3" fillId="0" borderId="0" xfId="77" applyNumberFormat="1" applyFont="1" applyAlignment="1">
      <alignment horizontal="center" vertical="center"/>
    </xf>
    <xf numFmtId="0" fontId="15" fillId="0" borderId="0" xfId="78" applyNumberFormat="1" applyFont="1" applyFill="1" applyAlignment="1">
      <alignment horizontal="left" vertical="center" wrapText="1"/>
    </xf>
    <xf numFmtId="178" fontId="15" fillId="0" borderId="0" xfId="77" applyFont="1" applyAlignment="1">
      <alignment vertical="center"/>
    </xf>
    <xf numFmtId="37" fontId="3" fillId="10" borderId="34" xfId="126" applyNumberFormat="1" applyFont="1" applyFill="1" applyBorder="1" applyAlignment="1">
      <alignment horizontal="center" vertical="center"/>
    </xf>
    <xf numFmtId="43" fontId="3" fillId="5" borderId="10" xfId="128" applyFont="1" applyFill="1" applyBorder="1" applyAlignment="1">
      <alignment horizontal="center" vertical="top" wrapText="1"/>
    </xf>
    <xf numFmtId="37" fontId="3" fillId="8" borderId="34" xfId="0" applyNumberFormat="1" applyFont="1" applyFill="1" applyBorder="1" applyAlignment="1">
      <alignment horizontal="center" vertical="top"/>
    </xf>
    <xf numFmtId="37" fontId="3" fillId="0" borderId="34" xfId="0" applyNumberFormat="1" applyFont="1" applyFill="1" applyBorder="1" applyAlignment="1">
      <alignment horizontal="center" vertical="top"/>
    </xf>
    <xf numFmtId="43" fontId="15" fillId="0" borderId="10" xfId="0" applyNumberFormat="1" applyFont="1" applyFill="1" applyBorder="1" applyAlignment="1">
      <alignment horizontal="center" vertical="top"/>
    </xf>
    <xf numFmtId="37" fontId="15" fillId="8" borderId="34" xfId="0" applyNumberFormat="1" applyFont="1" applyFill="1" applyBorder="1" applyAlignment="1">
      <alignment horizontal="center" vertical="top"/>
    </xf>
    <xf numFmtId="37" fontId="15" fillId="0" borderId="34" xfId="0" applyNumberFormat="1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174" fontId="3" fillId="8" borderId="34" xfId="90" applyNumberFormat="1" applyFont="1" applyFill="1" applyBorder="1" applyAlignment="1">
      <alignment horizontal="center" vertical="top"/>
    </xf>
    <xf numFmtId="174" fontId="3" fillId="0" borderId="34" xfId="90" applyNumberFormat="1" applyFont="1" applyFill="1" applyBorder="1" applyAlignment="1">
      <alignment horizontal="center" vertical="top"/>
    </xf>
    <xf numFmtId="174" fontId="3" fillId="8" borderId="34" xfId="0" applyNumberFormat="1" applyFont="1" applyFill="1" applyBorder="1" applyAlignment="1">
      <alignment horizontal="center" vertical="top"/>
    </xf>
    <xf numFmtId="174" fontId="3" fillId="0" borderId="34" xfId="0" applyNumberFormat="1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1" fontId="3" fillId="8" borderId="34" xfId="0" applyNumberFormat="1" applyFont="1" applyFill="1" applyBorder="1" applyAlignment="1">
      <alignment horizontal="center" vertical="top"/>
    </xf>
    <xf numFmtId="1" fontId="3" fillId="0" borderId="34" xfId="0" applyNumberFormat="1" applyFont="1" applyFill="1" applyBorder="1" applyAlignment="1">
      <alignment horizontal="center" vertical="top"/>
    </xf>
    <xf numFmtId="173" fontId="3" fillId="8" borderId="34" xfId="0" applyNumberFormat="1" applyFont="1" applyFill="1" applyBorder="1" applyAlignment="1">
      <alignment horizontal="center" vertical="top"/>
    </xf>
    <xf numFmtId="173" fontId="3" fillId="0" borderId="34" xfId="0" applyNumberFormat="1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top"/>
    </xf>
    <xf numFmtId="37" fontId="17" fillId="8" borderId="34" xfId="0" applyNumberFormat="1" applyFont="1" applyFill="1" applyBorder="1" applyAlignment="1">
      <alignment horizontal="center" vertical="top"/>
    </xf>
    <xf numFmtId="37" fontId="17" fillId="0" borderId="34" xfId="0" applyNumberFormat="1" applyFont="1" applyFill="1" applyBorder="1" applyAlignment="1">
      <alignment horizontal="center" vertical="top"/>
    </xf>
    <xf numFmtId="174" fontId="17" fillId="8" borderId="34" xfId="90" applyNumberFormat="1" applyFont="1" applyFill="1" applyBorder="1" applyAlignment="1">
      <alignment horizontal="center" vertical="top"/>
    </xf>
    <xf numFmtId="174" fontId="17" fillId="0" borderId="34" xfId="90" applyNumberFormat="1" applyFont="1" applyFill="1" applyBorder="1" applyAlignment="1">
      <alignment horizontal="center" vertical="top"/>
    </xf>
    <xf numFmtId="37" fontId="3" fillId="8" borderId="34" xfId="53" applyNumberFormat="1" applyFont="1" applyFill="1" applyBorder="1" applyAlignment="1">
      <alignment horizontal="center" vertical="top"/>
    </xf>
    <xf numFmtId="37" fontId="3" fillId="0" borderId="34" xfId="53" applyNumberFormat="1" applyFont="1" applyFill="1" applyBorder="1" applyAlignment="1">
      <alignment horizontal="center" vertical="top"/>
    </xf>
    <xf numFmtId="194" fontId="3" fillId="8" borderId="34" xfId="0" applyNumberFormat="1" applyFont="1" applyFill="1" applyBorder="1" applyAlignment="1">
      <alignment horizontal="center" vertical="top"/>
    </xf>
    <xf numFmtId="194" fontId="3" fillId="0" borderId="34" xfId="0" applyNumberFormat="1" applyFont="1" applyFill="1" applyBorder="1" applyAlignment="1">
      <alignment horizontal="center" vertical="top"/>
    </xf>
    <xf numFmtId="0" fontId="3" fillId="5" borderId="0" xfId="0" applyFont="1" applyFill="1" applyBorder="1" applyAlignment="1">
      <alignment horizontal="center" vertical="top"/>
    </xf>
    <xf numFmtId="43" fontId="3" fillId="5" borderId="10" xfId="54" applyFont="1" applyFill="1" applyBorder="1" applyAlignment="1">
      <alignment horizontal="center" vertical="top" wrapText="1"/>
    </xf>
    <xf numFmtId="0" fontId="67" fillId="0" borderId="0" xfId="0" applyFont="1" applyAlignment="1">
      <alignment vertical="center"/>
    </xf>
    <xf numFmtId="174" fontId="3" fillId="8" borderId="11" xfId="90" applyNumberFormat="1" applyFont="1" applyFill="1" applyBorder="1" applyAlignment="1">
      <alignment horizontal="center"/>
    </xf>
    <xf numFmtId="174" fontId="3" fillId="0" borderId="11" xfId="9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top"/>
    </xf>
    <xf numFmtId="194" fontId="3" fillId="8" borderId="34" xfId="53" applyNumberFormat="1" applyFont="1" applyFill="1" applyBorder="1" applyAlignment="1">
      <alignment horizontal="center" vertical="top"/>
    </xf>
    <xf numFmtId="194" fontId="3" fillId="0" borderId="34" xfId="53" applyNumberFormat="1" applyFont="1" applyFill="1" applyBorder="1" applyAlignment="1">
      <alignment horizontal="center" vertical="top"/>
    </xf>
    <xf numFmtId="0" fontId="68" fillId="0" borderId="0" xfId="0" applyFont="1" applyAlignment="1">
      <alignment wrapText="1"/>
    </xf>
    <xf numFmtId="178" fontId="3" fillId="0" borderId="0" xfId="81" applyFont="1" applyFill="1" applyBorder="1" applyAlignment="1">
      <alignment horizontal="left" indent="1"/>
    </xf>
    <xf numFmtId="178" fontId="3" fillId="0" borderId="0" xfId="96" applyFont="1" applyFill="1" applyBorder="1" applyAlignment="1">
      <alignment horizontal="left" indent="1"/>
    </xf>
    <xf numFmtId="0" fontId="17" fillId="0" borderId="6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4" xfId="78" applyNumberFormat="1" applyFont="1" applyFill="1" applyBorder="1" applyAlignment="1">
      <alignment horizontal="center" vertical="center" wrapText="1"/>
    </xf>
    <xf numFmtId="0" fontId="3" fillId="8" borderId="26" xfId="78" applyNumberFormat="1" applyFont="1" applyFill="1" applyBorder="1" applyAlignment="1">
      <alignment horizontal="center" vertical="center" wrapText="1"/>
    </xf>
    <xf numFmtId="195" fontId="3" fillId="8" borderId="18" xfId="55" quotePrefix="1" applyNumberFormat="1" applyFont="1" applyFill="1" applyBorder="1" applyAlignment="1">
      <alignment horizontal="center" vertical="center"/>
    </xf>
    <xf numFmtId="195" fontId="3" fillId="8" borderId="26" xfId="55" quotePrefix="1" applyNumberFormat="1" applyFont="1" applyFill="1" applyBorder="1" applyAlignment="1">
      <alignment horizontal="center" vertical="center"/>
    </xf>
    <xf numFmtId="172" fontId="3" fillId="8" borderId="46" xfId="54" applyNumberFormat="1" applyFont="1" applyFill="1" applyBorder="1" applyAlignment="1">
      <alignment horizontal="center" vertical="center"/>
    </xf>
    <xf numFmtId="172" fontId="3" fillId="8" borderId="45" xfId="54" applyNumberFormat="1" applyFont="1" applyFill="1" applyBorder="1" applyAlignment="1">
      <alignment horizontal="center" vertical="center"/>
    </xf>
    <xf numFmtId="172" fontId="3" fillId="8" borderId="47" xfId="54" applyNumberFormat="1" applyFont="1" applyFill="1" applyBorder="1" applyAlignment="1">
      <alignment horizontal="center" vertical="center"/>
    </xf>
    <xf numFmtId="0" fontId="3" fillId="8" borderId="21" xfId="127" applyNumberFormat="1" applyFont="1" applyFill="1" applyBorder="1" applyAlignment="1" applyProtection="1">
      <alignment horizontal="center" vertical="center" wrapText="1"/>
    </xf>
    <xf numFmtId="0" fontId="3" fillId="8" borderId="46" xfId="127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78" fontId="3" fillId="8" borderId="18" xfId="126" applyFont="1" applyFill="1" applyBorder="1" applyAlignment="1">
      <alignment horizontal="center" vertical="center"/>
    </xf>
    <xf numFmtId="178" fontId="3" fillId="8" borderId="26" xfId="126" applyFont="1" applyFill="1" applyBorder="1" applyAlignment="1">
      <alignment horizontal="center" vertical="center"/>
    </xf>
    <xf numFmtId="172" fontId="3" fillId="8" borderId="54" xfId="128" applyNumberFormat="1" applyFont="1" applyFill="1" applyBorder="1" applyAlignment="1">
      <alignment horizontal="center" vertical="center"/>
    </xf>
    <xf numFmtId="172" fontId="3" fillId="8" borderId="0" xfId="128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6" fillId="8" borderId="48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left" vertical="center" wrapText="1"/>
    </xf>
    <xf numFmtId="0" fontId="16" fillId="8" borderId="49" xfId="80" applyFont="1" applyFill="1" applyBorder="1" applyAlignment="1">
      <alignment horizontal="center"/>
    </xf>
    <xf numFmtId="0" fontId="16" fillId="8" borderId="50" xfId="80" applyFont="1" applyFill="1" applyBorder="1" applyAlignment="1">
      <alignment horizontal="center"/>
    </xf>
    <xf numFmtId="0" fontId="17" fillId="0" borderId="60" xfId="0" applyFont="1" applyBorder="1" applyAlignment="1">
      <alignment horizontal="left" vertical="top" wrapText="1"/>
    </xf>
    <xf numFmtId="0" fontId="3" fillId="8" borderId="48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49" xfId="80" applyFont="1" applyFill="1" applyBorder="1" applyAlignment="1">
      <alignment horizontal="center"/>
    </xf>
    <xf numFmtId="0" fontId="3" fillId="8" borderId="50" xfId="80" applyFont="1" applyFill="1" applyBorder="1" applyAlignment="1">
      <alignment horizontal="center"/>
    </xf>
    <xf numFmtId="0" fontId="16" fillId="8" borderId="52" xfId="80" applyFont="1" applyFill="1" applyBorder="1" applyAlignment="1">
      <alignment horizontal="center" vertical="center" wrapText="1"/>
    </xf>
    <xf numFmtId="0" fontId="16" fillId="8" borderId="15" xfId="80" applyFont="1" applyFill="1" applyBorder="1" applyAlignment="1">
      <alignment horizontal="center" vertical="center" wrapText="1"/>
    </xf>
    <xf numFmtId="0" fontId="16" fillId="8" borderId="51" xfId="0" applyFont="1" applyFill="1" applyBorder="1" applyAlignment="1">
      <alignment horizontal="center" vertical="center" wrapText="1"/>
    </xf>
    <xf numFmtId="0" fontId="16" fillId="8" borderId="16" xfId="80" applyFont="1" applyFill="1" applyBorder="1" applyAlignment="1">
      <alignment horizontal="center" vertical="center" wrapText="1"/>
    </xf>
    <xf numFmtId="0" fontId="16" fillId="8" borderId="53" xfId="0" applyFont="1" applyFill="1" applyBorder="1" applyAlignment="1">
      <alignment horizontal="center" vertical="center" wrapText="1"/>
    </xf>
    <xf numFmtId="0" fontId="3" fillId="8" borderId="51" xfId="80" applyFont="1" applyFill="1" applyBorder="1" applyAlignment="1">
      <alignment horizontal="center" vertical="center" wrapText="1"/>
    </xf>
    <xf numFmtId="0" fontId="17" fillId="5" borderId="62" xfId="0" applyFont="1" applyFill="1" applyBorder="1" applyAlignment="1">
      <alignment horizontal="left" vertical="center" wrapText="1"/>
    </xf>
  </cellXfs>
  <cellStyles count="130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8"/>
    <cellStyle name="Comma 3" xfId="55"/>
    <cellStyle name="Comma 3 2" xfId="129"/>
    <cellStyle name="Comma_IFRS_Segment_Consol_BAL_March 2009" xfId="56"/>
    <cellStyle name="Comma_IFRS_Segment_Consol_BAL_March 2009 2" xfId="125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2 2" xfId="126"/>
    <cellStyle name="Normal 3" xfId="78"/>
    <cellStyle name="Normal 3 2" xfId="127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K%20DRIVE\Investor%20Relations%20Function\Working%20Folders\Quarterly%20Results\FY%202005\Q4FY05-%20MARCH\Financial\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bility\MIS\MAPA\May%202003\Forecast\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view="pageBreakPreview" zoomScaleNormal="100" zoomScaleSheetLayoutView="100" workbookViewId="0">
      <selection activeCell="E16" sqref="E16"/>
    </sheetView>
  </sheetViews>
  <sheetFormatPr defaultColWidth="9.140625" defaultRowHeight="11.25"/>
  <cols>
    <col min="1" max="16384" width="9.140625" style="11"/>
  </cols>
  <sheetData>
    <row r="1" spans="1:5">
      <c r="A1" s="72"/>
      <c r="C1" s="13" t="s">
        <v>28</v>
      </c>
    </row>
    <row r="2" spans="1:5">
      <c r="C2" s="12" t="s">
        <v>123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124</v>
      </c>
    </row>
    <row r="11" spans="1:5">
      <c r="C11" s="14"/>
    </row>
    <row r="12" spans="1:5">
      <c r="C12" s="14">
        <v>2</v>
      </c>
      <c r="E12" s="15" t="s">
        <v>125</v>
      </c>
    </row>
    <row r="13" spans="1:5">
      <c r="C13" s="14"/>
    </row>
    <row r="14" spans="1:5">
      <c r="C14" s="14">
        <v>3</v>
      </c>
      <c r="E14" s="15" t="s">
        <v>126</v>
      </c>
    </row>
    <row r="15" spans="1:5">
      <c r="C15" s="14"/>
    </row>
    <row r="16" spans="1:5">
      <c r="C16" s="14">
        <v>4</v>
      </c>
      <c r="E16" s="15" t="s">
        <v>30</v>
      </c>
    </row>
    <row r="17" spans="3:5">
      <c r="C17" s="14"/>
    </row>
    <row r="18" spans="3:5">
      <c r="C18" s="14">
        <v>5</v>
      </c>
      <c r="E18" s="15" t="s">
        <v>52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  <row r="133" spans="3:7">
      <c r="C133" s="378"/>
      <c r="D133" s="378"/>
      <c r="E133" s="378"/>
      <c r="F133" s="378"/>
      <c r="G133" s="378"/>
    </row>
    <row r="159" spans="3:7">
      <c r="C159" s="386"/>
      <c r="D159" s="386"/>
      <c r="E159" s="386"/>
      <c r="F159" s="386"/>
      <c r="G159" s="386"/>
    </row>
  </sheetData>
  <phoneticPr fontId="3" type="noConversion"/>
  <hyperlinks>
    <hyperlink ref="E10" location="'Trends file-1'!A3" display="Consolidated Statements of Operations"/>
    <hyperlink ref="E12" location="'Trends file-2 '!A3" display="Consolidated Balance Sheet as per Indian Accounting Standards (Ind-AS)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7" orientation="portrait" horizontalDpi="300" verticalDpi="300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showGridLines="0" view="pageBreakPreview" zoomScaleNormal="100" zoomScaleSheetLayoutView="100" workbookViewId="0">
      <selection activeCell="A16" sqref="A16"/>
    </sheetView>
  </sheetViews>
  <sheetFormatPr defaultColWidth="9.140625" defaultRowHeight="11.25"/>
  <cols>
    <col min="1" max="1" width="6.5703125" style="42" customWidth="1"/>
    <col min="2" max="2" width="56" style="45" customWidth="1"/>
    <col min="3" max="5" width="8.7109375" style="45" customWidth="1"/>
    <col min="6" max="6" width="8.7109375" style="47" customWidth="1"/>
    <col min="7" max="7" width="8.7109375" style="46" customWidth="1"/>
    <col min="8" max="16384" width="9.140625" style="42"/>
  </cols>
  <sheetData>
    <row r="1" spans="1:7">
      <c r="A1" s="203" t="s">
        <v>13</v>
      </c>
      <c r="B1" s="41" t="s">
        <v>32</v>
      </c>
      <c r="C1" s="41"/>
      <c r="D1" s="41"/>
      <c r="E1" s="41"/>
    </row>
    <row r="2" spans="1:7">
      <c r="F2" s="41"/>
      <c r="G2" s="41"/>
    </row>
    <row r="3" spans="1:7">
      <c r="A3" s="270">
        <v>1</v>
      </c>
      <c r="B3" s="41" t="s">
        <v>166</v>
      </c>
      <c r="C3" s="41"/>
      <c r="D3" s="41"/>
      <c r="E3" s="41"/>
      <c r="F3" s="41"/>
      <c r="G3" s="41"/>
    </row>
    <row r="4" spans="1:7">
      <c r="A4" s="271"/>
      <c r="B4" s="41"/>
      <c r="C4" s="41"/>
      <c r="D4" s="41"/>
      <c r="E4" s="41"/>
      <c r="F4" s="41"/>
      <c r="G4" s="41"/>
    </row>
    <row r="5" spans="1:7">
      <c r="A5" s="270">
        <f>A3+0.1</f>
        <v>1.1000000000000001</v>
      </c>
      <c r="B5" s="41" t="s">
        <v>203</v>
      </c>
      <c r="C5" s="41"/>
      <c r="D5" s="41"/>
      <c r="E5" s="41"/>
      <c r="F5" s="41"/>
      <c r="G5" s="41"/>
    </row>
    <row r="6" spans="1:7">
      <c r="A6" s="83"/>
      <c r="F6" s="43"/>
      <c r="G6" s="186" t="s">
        <v>165</v>
      </c>
    </row>
    <row r="7" spans="1:7" ht="12.75" customHeight="1">
      <c r="A7" s="83"/>
      <c r="B7" s="467" t="s">
        <v>0</v>
      </c>
      <c r="C7" s="471" t="s">
        <v>1</v>
      </c>
      <c r="D7" s="472"/>
      <c r="E7" s="472"/>
      <c r="F7" s="472"/>
      <c r="G7" s="473"/>
    </row>
    <row r="8" spans="1:7" ht="11.25" customHeight="1">
      <c r="A8" s="83"/>
      <c r="B8" s="467"/>
      <c r="C8" s="469">
        <v>45473</v>
      </c>
      <c r="D8" s="469">
        <v>45382</v>
      </c>
      <c r="E8" s="469">
        <v>45291</v>
      </c>
      <c r="F8" s="469">
        <v>45199</v>
      </c>
      <c r="G8" s="469">
        <v>45107</v>
      </c>
    </row>
    <row r="9" spans="1:7" ht="11.25" customHeight="1">
      <c r="A9" s="83"/>
      <c r="B9" s="468"/>
      <c r="C9" s="470"/>
      <c r="D9" s="470"/>
      <c r="E9" s="470"/>
      <c r="F9" s="470"/>
      <c r="G9" s="470"/>
    </row>
    <row r="10" spans="1:7">
      <c r="A10" s="206"/>
      <c r="B10" s="215" t="s">
        <v>132</v>
      </c>
      <c r="C10" s="138"/>
      <c r="D10" s="185"/>
      <c r="E10" s="138"/>
      <c r="F10" s="185"/>
      <c r="G10" s="138"/>
    </row>
    <row r="11" spans="1:7">
      <c r="A11" s="206"/>
      <c r="B11" s="43" t="s">
        <v>216</v>
      </c>
      <c r="C11" s="221">
        <v>385064</v>
      </c>
      <c r="D11" s="227">
        <v>375991</v>
      </c>
      <c r="E11" s="221">
        <v>378995</v>
      </c>
      <c r="F11" s="227">
        <v>370438</v>
      </c>
      <c r="G11" s="221">
        <v>374400</v>
      </c>
    </row>
    <row r="12" spans="1:7">
      <c r="A12" s="206"/>
      <c r="B12" s="43" t="s">
        <v>201</v>
      </c>
      <c r="C12" s="221">
        <v>3635</v>
      </c>
      <c r="D12" s="227">
        <v>3169</v>
      </c>
      <c r="E12" s="221">
        <v>4398</v>
      </c>
      <c r="F12" s="227">
        <v>3304</v>
      </c>
      <c r="G12" s="221">
        <v>3483</v>
      </c>
    </row>
    <row r="13" spans="1:7" s="48" customFormat="1" collapsed="1">
      <c r="A13" s="206"/>
      <c r="B13" s="216" t="s">
        <v>217</v>
      </c>
      <c r="C13" s="222">
        <v>388699</v>
      </c>
      <c r="D13" s="228">
        <v>379160</v>
      </c>
      <c r="E13" s="222">
        <v>383393</v>
      </c>
      <c r="F13" s="228">
        <v>373742</v>
      </c>
      <c r="G13" s="222">
        <v>377883</v>
      </c>
    </row>
    <row r="14" spans="1:7">
      <c r="A14" s="206"/>
      <c r="B14" s="215" t="s">
        <v>133</v>
      </c>
      <c r="C14" s="221"/>
      <c r="D14" s="227"/>
      <c r="E14" s="221"/>
      <c r="F14" s="227"/>
      <c r="G14" s="221"/>
    </row>
    <row r="15" spans="1:7">
      <c r="A15" s="206"/>
      <c r="B15" s="217" t="s">
        <v>135</v>
      </c>
      <c r="C15" s="221">
        <v>77606</v>
      </c>
      <c r="D15" s="227">
        <v>75986</v>
      </c>
      <c r="E15" s="221">
        <v>75926</v>
      </c>
      <c r="F15" s="227">
        <v>74240</v>
      </c>
      <c r="G15" s="221">
        <v>74036</v>
      </c>
    </row>
    <row r="16" spans="1:7">
      <c r="A16" s="206"/>
      <c r="B16" s="217" t="s">
        <v>134</v>
      </c>
      <c r="C16" s="221">
        <v>19084</v>
      </c>
      <c r="D16" s="227">
        <v>18501</v>
      </c>
      <c r="E16" s="221">
        <v>18568</v>
      </c>
      <c r="F16" s="227">
        <v>18144</v>
      </c>
      <c r="G16" s="221">
        <v>19972</v>
      </c>
    </row>
    <row r="17" spans="1:7">
      <c r="A17" s="206"/>
      <c r="B17" s="217" t="s">
        <v>202</v>
      </c>
      <c r="C17" s="221">
        <v>31564</v>
      </c>
      <c r="D17" s="227">
        <v>31107</v>
      </c>
      <c r="E17" s="221">
        <v>30205</v>
      </c>
      <c r="F17" s="227">
        <v>29643</v>
      </c>
      <c r="G17" s="221">
        <v>29403</v>
      </c>
    </row>
    <row r="18" spans="1:7" collapsed="1">
      <c r="A18" s="206"/>
      <c r="B18" s="217" t="s">
        <v>160</v>
      </c>
      <c r="C18" s="221">
        <v>13727.5</v>
      </c>
      <c r="D18" s="227">
        <v>13639</v>
      </c>
      <c r="E18" s="221">
        <v>13230</v>
      </c>
      <c r="F18" s="227">
        <v>13790</v>
      </c>
      <c r="G18" s="221">
        <v>12572</v>
      </c>
    </row>
    <row r="19" spans="1:7">
      <c r="A19" s="206"/>
      <c r="B19" s="217" t="s">
        <v>171</v>
      </c>
      <c r="C19" s="221">
        <v>27157</v>
      </c>
      <c r="D19" s="227">
        <v>27069.938100000021</v>
      </c>
      <c r="E19" s="221">
        <v>27252.933399999987</v>
      </c>
      <c r="F19" s="227">
        <v>26568.489020000001</v>
      </c>
      <c r="G19" s="221">
        <v>26991.663039999999</v>
      </c>
    </row>
    <row r="20" spans="1:7">
      <c r="A20" s="206"/>
      <c r="B20" s="217" t="s">
        <v>113</v>
      </c>
      <c r="C20" s="221">
        <v>18849</v>
      </c>
      <c r="D20" s="227">
        <v>16040.061900000015</v>
      </c>
      <c r="E20" s="221">
        <v>15665.066599999998</v>
      </c>
      <c r="F20" s="227">
        <v>12915.510979999999</v>
      </c>
      <c r="G20" s="221">
        <v>15440.336960000001</v>
      </c>
    </row>
    <row r="21" spans="1:7" s="212" customFormat="1" ht="5.0999999999999996" customHeight="1">
      <c r="A21" s="206"/>
      <c r="B21" s="208"/>
      <c r="C21" s="221"/>
      <c r="D21" s="227"/>
      <c r="E21" s="221"/>
      <c r="F21" s="227"/>
      <c r="G21" s="221"/>
    </row>
    <row r="22" spans="1:7" s="48" customFormat="1">
      <c r="A22" s="206"/>
      <c r="B22" s="219" t="s">
        <v>217</v>
      </c>
      <c r="C22" s="222">
        <v>187987.5</v>
      </c>
      <c r="D22" s="228">
        <v>182343</v>
      </c>
      <c r="E22" s="222">
        <v>180847</v>
      </c>
      <c r="F22" s="228">
        <v>175301</v>
      </c>
      <c r="G22" s="222">
        <v>178415</v>
      </c>
    </row>
    <row r="23" spans="1:7" s="212" customFormat="1" ht="5.0999999999999996" customHeight="1">
      <c r="A23" s="206"/>
      <c r="B23" s="208"/>
      <c r="C23" s="221"/>
      <c r="D23" s="227"/>
      <c r="E23" s="221"/>
      <c r="F23" s="227"/>
      <c r="G23" s="221"/>
    </row>
    <row r="24" spans="1:7" s="424" customFormat="1" ht="28.5" customHeight="1" collapsed="1">
      <c r="A24" s="422"/>
      <c r="B24" s="423" t="s">
        <v>293</v>
      </c>
      <c r="C24" s="222">
        <v>200711.3</v>
      </c>
      <c r="D24" s="228">
        <v>196817</v>
      </c>
      <c r="E24" s="222">
        <v>202546</v>
      </c>
      <c r="F24" s="228">
        <v>198441</v>
      </c>
      <c r="G24" s="222">
        <v>199468</v>
      </c>
    </row>
    <row r="25" spans="1:7" collapsed="1">
      <c r="A25" s="206"/>
      <c r="B25" s="217" t="s">
        <v>161</v>
      </c>
      <c r="C25" s="221">
        <v>105401</v>
      </c>
      <c r="D25" s="227">
        <v>100752</v>
      </c>
      <c r="E25" s="221">
        <v>100743</v>
      </c>
      <c r="F25" s="227">
        <v>97343</v>
      </c>
      <c r="G25" s="221">
        <v>96538</v>
      </c>
    </row>
    <row r="26" spans="1:7" s="48" customFormat="1">
      <c r="A26" s="206"/>
      <c r="B26" s="218" t="s">
        <v>63</v>
      </c>
      <c r="C26" s="221">
        <v>51524</v>
      </c>
      <c r="D26" s="227">
        <v>52033</v>
      </c>
      <c r="E26" s="221">
        <v>66449</v>
      </c>
      <c r="F26" s="227">
        <v>51858</v>
      </c>
      <c r="G26" s="221">
        <v>56137</v>
      </c>
    </row>
    <row r="27" spans="1:7" collapsed="1">
      <c r="A27" s="206"/>
      <c r="B27" s="218" t="s">
        <v>172</v>
      </c>
      <c r="C27" s="221">
        <v>-9117</v>
      </c>
      <c r="D27" s="227">
        <v>-8303</v>
      </c>
      <c r="E27" s="221">
        <v>-7032</v>
      </c>
      <c r="F27" s="227">
        <v>-5860</v>
      </c>
      <c r="G27" s="221">
        <v>-5899</v>
      </c>
    </row>
    <row r="28" spans="1:7" s="212" customFormat="1" ht="5.0999999999999996" customHeight="1" collapsed="1">
      <c r="A28" s="206"/>
      <c r="B28" s="208"/>
      <c r="C28" s="221"/>
      <c r="D28" s="227"/>
      <c r="E28" s="221"/>
      <c r="F28" s="227"/>
      <c r="G28" s="221"/>
    </row>
    <row r="29" spans="1:7" s="48" customFormat="1">
      <c r="A29" s="206"/>
      <c r="B29" s="215" t="s">
        <v>136</v>
      </c>
      <c r="C29" s="222">
        <v>52903.3</v>
      </c>
      <c r="D29" s="228">
        <v>52335</v>
      </c>
      <c r="E29" s="222">
        <v>42386</v>
      </c>
      <c r="F29" s="228">
        <v>55100</v>
      </c>
      <c r="G29" s="222">
        <v>52692</v>
      </c>
    </row>
    <row r="30" spans="1:7" s="212" customFormat="1" ht="5.0999999999999996" customHeight="1">
      <c r="A30" s="206"/>
      <c r="B30" s="208"/>
      <c r="C30" s="221"/>
      <c r="D30" s="227"/>
      <c r="E30" s="221"/>
      <c r="F30" s="227"/>
      <c r="G30" s="221"/>
    </row>
    <row r="31" spans="1:7" collapsed="1">
      <c r="A31" s="206"/>
      <c r="B31" s="217" t="s">
        <v>137</v>
      </c>
      <c r="C31" s="221">
        <v>-7350</v>
      </c>
      <c r="D31" s="227">
        <v>24555</v>
      </c>
      <c r="E31" s="221">
        <v>1302</v>
      </c>
      <c r="F31" s="227">
        <v>15703</v>
      </c>
      <c r="G31" s="221">
        <v>34163</v>
      </c>
    </row>
    <row r="32" spans="1:7" s="212" customFormat="1" ht="5.0999999999999996" customHeight="1">
      <c r="A32" s="206"/>
      <c r="B32" s="208"/>
      <c r="C32" s="221"/>
      <c r="D32" s="227"/>
      <c r="E32" s="221"/>
      <c r="F32" s="227"/>
      <c r="G32" s="221"/>
    </row>
    <row r="33" spans="1:7" s="48" customFormat="1" ht="11.25" customHeight="1" collapsed="1">
      <c r="A33" s="206"/>
      <c r="B33" s="215" t="s">
        <v>59</v>
      </c>
      <c r="C33" s="222">
        <v>60253.3</v>
      </c>
      <c r="D33" s="234">
        <v>27780</v>
      </c>
      <c r="E33" s="222">
        <v>41084</v>
      </c>
      <c r="F33" s="234">
        <v>39397</v>
      </c>
      <c r="G33" s="222">
        <v>18529</v>
      </c>
    </row>
    <row r="34" spans="1:7" s="212" customFormat="1" ht="5.0999999999999996" customHeight="1">
      <c r="A34" s="206"/>
      <c r="B34" s="208"/>
      <c r="C34" s="221"/>
      <c r="D34" s="227"/>
      <c r="E34" s="221"/>
      <c r="F34" s="227"/>
      <c r="G34" s="221"/>
    </row>
    <row r="35" spans="1:7" collapsed="1">
      <c r="A35" s="206"/>
      <c r="B35" s="215" t="s">
        <v>207</v>
      </c>
      <c r="C35" s="221"/>
      <c r="D35" s="229"/>
      <c r="E35" s="221"/>
      <c r="F35" s="230"/>
      <c r="G35" s="221"/>
    </row>
    <row r="36" spans="1:7">
      <c r="A36" s="206"/>
      <c r="B36" s="220" t="s">
        <v>138</v>
      </c>
      <c r="C36" s="221">
        <v>7883</v>
      </c>
      <c r="D36" s="229">
        <v>7094</v>
      </c>
      <c r="E36" s="221">
        <v>7506</v>
      </c>
      <c r="F36" s="230">
        <v>17574</v>
      </c>
      <c r="G36" s="221">
        <v>9324</v>
      </c>
    </row>
    <row r="37" spans="1:7">
      <c r="A37" s="206"/>
      <c r="B37" s="220" t="s">
        <v>208</v>
      </c>
      <c r="C37" s="221">
        <v>5195</v>
      </c>
      <c r="D37" s="229">
        <v>4</v>
      </c>
      <c r="E37" s="221">
        <v>4814</v>
      </c>
      <c r="F37" s="230">
        <v>891</v>
      </c>
      <c r="G37" s="221">
        <v>-5997</v>
      </c>
    </row>
    <row r="38" spans="1:7" s="212" customFormat="1" ht="5.0999999999999996" customHeight="1">
      <c r="A38" s="206"/>
      <c r="B38" s="208"/>
      <c r="C38" s="221"/>
      <c r="D38" s="227"/>
      <c r="E38" s="221"/>
      <c r="F38" s="227"/>
      <c r="G38" s="221"/>
    </row>
    <row r="39" spans="1:7" s="48" customFormat="1" collapsed="1">
      <c r="A39" s="206"/>
      <c r="B39" s="215" t="s">
        <v>115</v>
      </c>
      <c r="C39" s="222">
        <v>47175.3</v>
      </c>
      <c r="D39" s="231">
        <v>20682</v>
      </c>
      <c r="E39" s="222">
        <v>28764</v>
      </c>
      <c r="F39" s="232">
        <v>20932</v>
      </c>
      <c r="G39" s="222">
        <v>15202</v>
      </c>
    </row>
    <row r="40" spans="1:7" s="48" customFormat="1" ht="4.5" customHeight="1">
      <c r="A40" s="206"/>
      <c r="B40" s="215"/>
      <c r="C40" s="222"/>
      <c r="D40" s="231"/>
      <c r="E40" s="222"/>
      <c r="F40" s="232"/>
      <c r="G40" s="222"/>
    </row>
    <row r="41" spans="1:7" s="48" customFormat="1">
      <c r="A41" s="206"/>
      <c r="B41" s="411" t="s">
        <v>277</v>
      </c>
      <c r="C41" s="222">
        <v>47175</v>
      </c>
      <c r="D41" s="231">
        <v>20682</v>
      </c>
      <c r="E41" s="222">
        <v>28764</v>
      </c>
      <c r="F41" s="232">
        <v>20932</v>
      </c>
      <c r="G41" s="222">
        <v>15202</v>
      </c>
    </row>
    <row r="42" spans="1:7" s="225" customFormat="1" ht="5.0999999999999996" customHeight="1">
      <c r="A42" s="212"/>
      <c r="B42" s="223"/>
      <c r="C42" s="139"/>
      <c r="D42" s="223"/>
      <c r="E42" s="224"/>
      <c r="F42" s="226"/>
      <c r="G42" s="139"/>
    </row>
    <row r="44" spans="1:7">
      <c r="A44" s="233"/>
      <c r="B44" s="44" t="s">
        <v>162</v>
      </c>
    </row>
    <row r="46" spans="1:7">
      <c r="B46" s="212"/>
      <c r="C46" s="212"/>
      <c r="D46" s="212"/>
      <c r="E46" s="254"/>
      <c r="G46" s="254" t="s">
        <v>165</v>
      </c>
    </row>
    <row r="47" spans="1:7">
      <c r="B47" s="466" t="s">
        <v>0</v>
      </c>
      <c r="C47" s="255" t="s">
        <v>1</v>
      </c>
      <c r="D47" s="255"/>
      <c r="E47" s="255"/>
      <c r="F47" s="255"/>
      <c r="G47" s="255"/>
    </row>
    <row r="48" spans="1:7">
      <c r="B48" s="466"/>
      <c r="C48" s="256">
        <f>C8</f>
        <v>45473</v>
      </c>
      <c r="D48" s="256">
        <f>D8</f>
        <v>45382</v>
      </c>
      <c r="E48" s="256">
        <f>E8</f>
        <v>45291</v>
      </c>
      <c r="F48" s="256">
        <f>F8</f>
        <v>45199</v>
      </c>
      <c r="G48" s="256">
        <f>G8</f>
        <v>45107</v>
      </c>
    </row>
    <row r="49" spans="1:7">
      <c r="A49" s="206"/>
      <c r="B49" s="257" t="s">
        <v>115</v>
      </c>
      <c r="C49" s="299">
        <v>47175</v>
      </c>
      <c r="D49" s="266">
        <v>20682</v>
      </c>
      <c r="E49" s="266">
        <v>28764</v>
      </c>
      <c r="F49" s="266">
        <v>20932</v>
      </c>
      <c r="G49" s="266">
        <v>15202</v>
      </c>
    </row>
    <row r="50" spans="1:7">
      <c r="B50" s="258" t="s">
        <v>190</v>
      </c>
      <c r="C50" s="139"/>
      <c r="D50" s="46"/>
      <c r="E50" s="46"/>
      <c r="F50" s="46"/>
    </row>
    <row r="51" spans="1:7">
      <c r="B51" s="257" t="s">
        <v>173</v>
      </c>
      <c r="C51" s="139"/>
      <c r="D51" s="46"/>
      <c r="E51" s="46"/>
      <c r="F51" s="46"/>
    </row>
    <row r="52" spans="1:7">
      <c r="A52" s="206"/>
      <c r="B52" s="43" t="s">
        <v>211</v>
      </c>
      <c r="C52" s="139">
        <v>477.07177000000001</v>
      </c>
      <c r="D52" s="46">
        <v>-13825.266662000002</v>
      </c>
      <c r="E52" s="46">
        <v>-26665.020026999991</v>
      </c>
      <c r="F52" s="46">
        <v>-6313.7168380000003</v>
      </c>
      <c r="G52" s="46">
        <v>-46814.915594999999</v>
      </c>
    </row>
    <row r="53" spans="1:7">
      <c r="A53" s="206"/>
      <c r="B53" s="43" t="s">
        <v>209</v>
      </c>
      <c r="C53" s="139">
        <v>-585.07177000000001</v>
      </c>
      <c r="D53" s="46">
        <v>-1321.7333380000014</v>
      </c>
      <c r="E53" s="46">
        <v>-1486.9799729999991</v>
      </c>
      <c r="F53" s="46">
        <v>-2776.2831620000002</v>
      </c>
      <c r="G53" s="46">
        <v>-3650.0844050000001</v>
      </c>
    </row>
    <row r="54" spans="1:7" hidden="1">
      <c r="A54" s="206"/>
      <c r="B54" s="43" t="s">
        <v>163</v>
      </c>
      <c r="C54" s="139">
        <v>0</v>
      </c>
      <c r="D54" s="46">
        <v>0</v>
      </c>
      <c r="E54" s="46">
        <v>0</v>
      </c>
      <c r="F54" s="46">
        <v>0</v>
      </c>
      <c r="G54" s="46">
        <v>0</v>
      </c>
    </row>
    <row r="55" spans="1:7" hidden="1">
      <c r="A55" s="206"/>
      <c r="B55" s="259" t="s">
        <v>212</v>
      </c>
      <c r="C55" s="139">
        <v>0</v>
      </c>
      <c r="D55" s="46">
        <v>0</v>
      </c>
      <c r="E55" s="46">
        <v>0</v>
      </c>
      <c r="F55" s="46">
        <v>0</v>
      </c>
      <c r="G55" s="46">
        <v>0</v>
      </c>
    </row>
    <row r="56" spans="1:7">
      <c r="A56" s="206"/>
      <c r="B56" s="259" t="s">
        <v>218</v>
      </c>
      <c r="C56" s="139">
        <v>191</v>
      </c>
      <c r="D56" s="46">
        <v>421</v>
      </c>
      <c r="E56" s="46">
        <v>513</v>
      </c>
      <c r="F56" s="46">
        <v>770</v>
      </c>
      <c r="G56" s="46">
        <v>1233</v>
      </c>
    </row>
    <row r="57" spans="1:7">
      <c r="A57" s="206"/>
      <c r="B57" s="260"/>
      <c r="C57" s="261">
        <v>83</v>
      </c>
      <c r="D57" s="262">
        <v>-14726</v>
      </c>
      <c r="E57" s="262">
        <v>-27639</v>
      </c>
      <c r="F57" s="262">
        <v>-8320</v>
      </c>
      <c r="G57" s="262">
        <v>-49232</v>
      </c>
    </row>
    <row r="58" spans="1:7" s="212" customFormat="1" ht="5.0999999999999996" customHeight="1">
      <c r="A58" s="206"/>
      <c r="B58" s="208"/>
      <c r="C58" s="221"/>
      <c r="D58" s="227"/>
      <c r="E58" s="227"/>
      <c r="F58" s="227"/>
      <c r="G58" s="227"/>
    </row>
    <row r="59" spans="1:7">
      <c r="B59" s="257" t="s">
        <v>174</v>
      </c>
      <c r="C59" s="139"/>
      <c r="D59" s="46"/>
      <c r="E59" s="46"/>
      <c r="F59" s="46"/>
    </row>
    <row r="60" spans="1:7">
      <c r="A60" s="206"/>
      <c r="B60" s="43" t="s">
        <v>164</v>
      </c>
      <c r="C60" s="139">
        <v>-284.57506799999999</v>
      </c>
      <c r="D60" s="46">
        <v>-8.3012110000000092</v>
      </c>
      <c r="E60" s="46">
        <v>41.391379999999977</v>
      </c>
      <c r="F60" s="46">
        <v>-70.130895999999993</v>
      </c>
      <c r="G60" s="46">
        <v>-120.31210299999999</v>
      </c>
    </row>
    <row r="61" spans="1:7">
      <c r="A61" s="206"/>
      <c r="B61" s="298" t="s">
        <v>219</v>
      </c>
      <c r="C61" s="139">
        <v>5.098624</v>
      </c>
      <c r="D61" s="46">
        <v>59.606397999999992</v>
      </c>
      <c r="E61" s="46">
        <v>16.987794999999998</v>
      </c>
      <c r="F61" s="46">
        <v>-29.66544</v>
      </c>
      <c r="G61" s="46">
        <v>27.7699</v>
      </c>
    </row>
    <row r="62" spans="1:7">
      <c r="A62" s="206"/>
      <c r="B62" s="257" t="s">
        <v>218</v>
      </c>
      <c r="C62" s="139">
        <v>73</v>
      </c>
      <c r="D62" s="46">
        <v>-2</v>
      </c>
      <c r="E62" s="46">
        <v>-13</v>
      </c>
      <c r="F62" s="46">
        <v>13</v>
      </c>
      <c r="G62" s="46">
        <v>23</v>
      </c>
    </row>
    <row r="63" spans="1:7">
      <c r="A63" s="206"/>
      <c r="B63" s="263"/>
      <c r="C63" s="264">
        <v>-207.47644399999999</v>
      </c>
      <c r="D63" s="265">
        <v>49.305187000000004</v>
      </c>
      <c r="E63" s="265">
        <v>44.779174999999981</v>
      </c>
      <c r="F63" s="265">
        <v>-86.796335999999997</v>
      </c>
      <c r="G63" s="265">
        <v>-69.542203000000001</v>
      </c>
    </row>
    <row r="64" spans="1:7" s="212" customFormat="1" ht="5.0999999999999996" customHeight="1">
      <c r="A64" s="206"/>
      <c r="B64" s="208"/>
      <c r="C64" s="221"/>
      <c r="D64" s="227"/>
      <c r="E64" s="227"/>
      <c r="F64" s="227"/>
      <c r="G64" s="227"/>
    </row>
    <row r="65" spans="1:7">
      <c r="A65" s="206"/>
      <c r="B65" s="258" t="s">
        <v>220</v>
      </c>
      <c r="C65" s="140">
        <v>-124.47644399999999</v>
      </c>
      <c r="D65" s="266">
        <v>-14676.194813000002</v>
      </c>
      <c r="E65" s="266">
        <v>-27593.720825000004</v>
      </c>
      <c r="F65" s="266">
        <v>-8406.7963359999994</v>
      </c>
      <c r="G65" s="266">
        <v>-49301.042202999997</v>
      </c>
    </row>
    <row r="66" spans="1:7" s="212" customFormat="1" ht="5.0999999999999996" customHeight="1">
      <c r="A66" s="206"/>
      <c r="B66" s="208"/>
      <c r="C66" s="221"/>
      <c r="D66" s="227"/>
      <c r="E66" s="227"/>
      <c r="F66" s="227"/>
      <c r="G66" s="227"/>
    </row>
    <row r="67" spans="1:7">
      <c r="A67" s="206"/>
      <c r="B67" s="274" t="s">
        <v>221</v>
      </c>
      <c r="C67" s="275">
        <v>47050.523556</v>
      </c>
      <c r="D67" s="276">
        <v>6005.8051870000054</v>
      </c>
      <c r="E67" s="276">
        <v>1170.279174999996</v>
      </c>
      <c r="F67" s="276">
        <v>12525.203664000001</v>
      </c>
      <c r="G67" s="276">
        <v>-34099.042202999997</v>
      </c>
    </row>
    <row r="68" spans="1:7" s="212" customFormat="1" ht="5.0999999999999996" customHeight="1">
      <c r="A68" s="206"/>
      <c r="B68" s="208"/>
      <c r="C68" s="221"/>
      <c r="D68" s="227"/>
      <c r="E68" s="227"/>
      <c r="F68" s="227"/>
      <c r="G68" s="227"/>
    </row>
    <row r="69" spans="1:7">
      <c r="B69" s="258" t="s">
        <v>175</v>
      </c>
      <c r="C69" s="140">
        <v>47175</v>
      </c>
      <c r="D69" s="266">
        <v>20682</v>
      </c>
      <c r="E69" s="266">
        <v>28764</v>
      </c>
      <c r="F69" s="266">
        <v>20932</v>
      </c>
      <c r="G69" s="266">
        <v>15202</v>
      </c>
    </row>
    <row r="70" spans="1:7">
      <c r="A70" s="206"/>
      <c r="B70" s="257" t="s">
        <v>176</v>
      </c>
      <c r="C70" s="139">
        <v>41599</v>
      </c>
      <c r="D70" s="46">
        <v>20716</v>
      </c>
      <c r="E70" s="46">
        <v>24422</v>
      </c>
      <c r="F70" s="46">
        <v>13407</v>
      </c>
      <c r="G70" s="46">
        <v>16125</v>
      </c>
    </row>
    <row r="71" spans="1:7">
      <c r="A71" s="206"/>
      <c r="B71" s="257" t="s">
        <v>177</v>
      </c>
      <c r="C71" s="273">
        <v>5576</v>
      </c>
      <c r="D71" s="46">
        <v>-34</v>
      </c>
      <c r="E71" s="46">
        <v>4342</v>
      </c>
      <c r="F71" s="46">
        <v>7525</v>
      </c>
      <c r="G71" s="46">
        <v>-923</v>
      </c>
    </row>
    <row r="72" spans="1:7" s="212" customFormat="1" ht="5.0999999999999996" customHeight="1">
      <c r="A72" s="206"/>
      <c r="B72" s="272"/>
      <c r="C72" s="224"/>
      <c r="D72" s="226"/>
      <c r="E72" s="226"/>
      <c r="F72" s="226"/>
      <c r="G72" s="226"/>
    </row>
    <row r="73" spans="1:7" s="212" customFormat="1" ht="5.0999999999999996" customHeight="1">
      <c r="A73" s="206"/>
      <c r="B73" s="208"/>
      <c r="C73" s="221"/>
      <c r="D73" s="227"/>
      <c r="E73" s="227"/>
      <c r="F73" s="227"/>
      <c r="G73" s="227"/>
    </row>
    <row r="74" spans="1:7">
      <c r="B74" s="258" t="s">
        <v>222</v>
      </c>
      <c r="C74" s="140">
        <v>-124.47644399999999</v>
      </c>
      <c r="D74" s="266">
        <v>-14676.194813000002</v>
      </c>
      <c r="E74" s="266">
        <v>-27593.720825000004</v>
      </c>
      <c r="F74" s="266">
        <v>-8406.7963359999994</v>
      </c>
      <c r="G74" s="266">
        <v>-49301.042202999997</v>
      </c>
    </row>
    <row r="75" spans="1:7">
      <c r="A75" s="206"/>
      <c r="B75" s="257" t="s">
        <v>176</v>
      </c>
      <c r="C75" s="139">
        <v>-379</v>
      </c>
      <c r="D75" s="46">
        <v>-8335</v>
      </c>
      <c r="E75" s="46">
        <v>-14618</v>
      </c>
      <c r="F75" s="46">
        <v>-6562</v>
      </c>
      <c r="G75" s="46">
        <v>-26827</v>
      </c>
    </row>
    <row r="76" spans="1:7">
      <c r="A76" s="206"/>
      <c r="B76" s="257" t="s">
        <v>177</v>
      </c>
      <c r="C76" s="273">
        <v>255</v>
      </c>
      <c r="D76" s="46">
        <v>-6341</v>
      </c>
      <c r="E76" s="46">
        <v>-12976</v>
      </c>
      <c r="F76" s="46">
        <v>-1845</v>
      </c>
      <c r="G76" s="46">
        <v>-22474</v>
      </c>
    </row>
    <row r="77" spans="1:7" s="212" customFormat="1" ht="5.0999999999999996" customHeight="1">
      <c r="A77" s="206"/>
      <c r="B77" s="272"/>
      <c r="C77" s="224"/>
      <c r="D77" s="226"/>
      <c r="E77" s="226"/>
      <c r="F77" s="226"/>
      <c r="G77" s="226"/>
    </row>
    <row r="78" spans="1:7" s="212" customFormat="1" ht="5.0999999999999996" customHeight="1">
      <c r="A78" s="206"/>
      <c r="B78" s="277"/>
      <c r="C78" s="224"/>
      <c r="D78" s="46"/>
      <c r="E78" s="46"/>
      <c r="F78" s="46"/>
      <c r="G78" s="46"/>
    </row>
    <row r="79" spans="1:7" s="212" customFormat="1">
      <c r="A79" s="206"/>
      <c r="B79" s="278" t="s">
        <v>223</v>
      </c>
      <c r="C79" s="140">
        <v>47050.523556</v>
      </c>
      <c r="D79" s="266">
        <v>6005.8051870000054</v>
      </c>
      <c r="E79" s="266">
        <v>1170.279174999996</v>
      </c>
      <c r="F79" s="266">
        <v>12525.203664000001</v>
      </c>
      <c r="G79" s="266">
        <v>-34099.042202999997</v>
      </c>
    </row>
    <row r="80" spans="1:7" s="212" customFormat="1">
      <c r="A80" s="206"/>
      <c r="B80" s="257" t="s">
        <v>176</v>
      </c>
      <c r="C80" s="139">
        <v>41220</v>
      </c>
      <c r="D80" s="46">
        <v>12381</v>
      </c>
      <c r="E80" s="46">
        <v>9804</v>
      </c>
      <c r="F80" s="46">
        <v>6845</v>
      </c>
      <c r="G80" s="46">
        <v>-10702</v>
      </c>
    </row>
    <row r="81" spans="1:7" s="212" customFormat="1">
      <c r="A81" s="206"/>
      <c r="B81" s="257" t="s">
        <v>177</v>
      </c>
      <c r="C81" s="273">
        <v>5831</v>
      </c>
      <c r="D81" s="46">
        <v>-6375</v>
      </c>
      <c r="E81" s="46">
        <v>-8634</v>
      </c>
      <c r="F81" s="46">
        <v>5680</v>
      </c>
      <c r="G81" s="46">
        <v>-23397</v>
      </c>
    </row>
    <row r="82" spans="1:7" ht="5.0999999999999996" customHeight="1">
      <c r="B82" s="267"/>
      <c r="C82" s="268"/>
      <c r="D82" s="269"/>
      <c r="E82" s="269"/>
      <c r="F82" s="269"/>
      <c r="G82" s="269"/>
    </row>
    <row r="83" spans="1:7" ht="5.0999999999999996" customHeight="1">
      <c r="B83" s="279"/>
      <c r="C83" s="268"/>
      <c r="D83" s="46"/>
      <c r="E83" s="46"/>
      <c r="F83" s="46"/>
    </row>
    <row r="84" spans="1:7" ht="22.5">
      <c r="B84" s="277" t="s">
        <v>281</v>
      </c>
      <c r="C84" s="280"/>
      <c r="D84" s="281"/>
      <c r="E84" s="281"/>
      <c r="F84" s="281"/>
      <c r="G84" s="281"/>
    </row>
    <row r="85" spans="1:7">
      <c r="B85" s="310" t="s">
        <v>178</v>
      </c>
      <c r="C85" s="312">
        <v>7.2067037530731595</v>
      </c>
      <c r="D85" s="313">
        <v>3.6118499827725854</v>
      </c>
      <c r="E85" s="313">
        <v>4.2723621632622564</v>
      </c>
      <c r="F85" s="313">
        <v>2.3553367013644362</v>
      </c>
      <c r="G85" s="313">
        <v>2.8427248303848698</v>
      </c>
    </row>
    <row r="86" spans="1:7">
      <c r="B86" s="311" t="s">
        <v>179</v>
      </c>
      <c r="C86" s="312">
        <v>6.978095869627678</v>
      </c>
      <c r="D86" s="314">
        <v>3.5093780071570841</v>
      </c>
      <c r="E86" s="314">
        <v>4.138657445872453</v>
      </c>
      <c r="F86" s="314">
        <v>2.305537176361776</v>
      </c>
      <c r="G86" s="314">
        <v>2.7921338827654543</v>
      </c>
    </row>
    <row r="87" spans="1:7" ht="8.25" customHeight="1">
      <c r="B87" s="465"/>
      <c r="C87" s="465"/>
      <c r="D87" s="465"/>
      <c r="E87" s="465"/>
      <c r="F87" s="465"/>
      <c r="G87" s="465"/>
    </row>
    <row r="120" spans="3:7">
      <c r="C120" s="375"/>
      <c r="D120" s="375"/>
      <c r="E120" s="375"/>
      <c r="F120" s="376"/>
      <c r="G120" s="377"/>
    </row>
    <row r="146" spans="3:7">
      <c r="C146" s="383"/>
      <c r="D146" s="383"/>
      <c r="E146" s="383"/>
      <c r="F146" s="384"/>
      <c r="G146" s="385"/>
    </row>
  </sheetData>
  <mergeCells count="9">
    <mergeCell ref="B87:G87"/>
    <mergeCell ref="B47:B48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82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showGridLines="0" view="pageBreakPreview" topLeftCell="B1" zoomScaleNormal="100" zoomScaleSheetLayoutView="100" workbookViewId="0">
      <selection activeCell="C25" sqref="C25"/>
    </sheetView>
  </sheetViews>
  <sheetFormatPr defaultColWidth="9.140625" defaultRowHeight="11.25"/>
  <cols>
    <col min="1" max="1" width="9.140625" style="316"/>
    <col min="2" max="2" width="41.140625" style="338" customWidth="1"/>
    <col min="3" max="5" width="8.7109375" style="338" customWidth="1"/>
    <col min="6" max="7" width="8.7109375" style="315" customWidth="1"/>
    <col min="8" max="8" width="2" style="316" customWidth="1"/>
    <col min="9" max="16384" width="9.140625" style="316"/>
  </cols>
  <sheetData>
    <row r="1" spans="1:7">
      <c r="A1" s="203" t="s">
        <v>13</v>
      </c>
      <c r="B1" s="41" t="s">
        <v>32</v>
      </c>
      <c r="C1" s="41"/>
      <c r="D1" s="41"/>
      <c r="E1" s="41"/>
    </row>
    <row r="3" spans="1:7">
      <c r="A3" s="317">
        <v>2</v>
      </c>
      <c r="B3" s="41" t="s">
        <v>231</v>
      </c>
      <c r="C3" s="41"/>
      <c r="D3" s="41"/>
      <c r="E3" s="41"/>
    </row>
    <row r="4" spans="1:7">
      <c r="B4" s="41"/>
      <c r="C4" s="41"/>
      <c r="D4" s="41"/>
      <c r="E4" s="41"/>
    </row>
    <row r="5" spans="1:7" ht="10.5" customHeight="1">
      <c r="B5" s="318"/>
      <c r="C5" s="318"/>
      <c r="D5" s="318"/>
      <c r="E5" s="318"/>
    </row>
    <row r="6" spans="1:7" ht="12.75" customHeight="1">
      <c r="B6" s="318"/>
      <c r="C6" s="318"/>
      <c r="D6" s="318"/>
      <c r="E6" s="318"/>
      <c r="F6" s="319"/>
      <c r="G6" s="319"/>
    </row>
    <row r="7" spans="1:7" ht="12" customHeight="1">
      <c r="A7" s="320"/>
      <c r="B7" s="474" t="s">
        <v>0</v>
      </c>
      <c r="C7" s="321" t="s">
        <v>3</v>
      </c>
      <c r="D7" s="321" t="s">
        <v>3</v>
      </c>
      <c r="E7" s="321" t="s">
        <v>3</v>
      </c>
      <c r="F7" s="321" t="s">
        <v>3</v>
      </c>
      <c r="G7" s="321" t="s">
        <v>3</v>
      </c>
    </row>
    <row r="8" spans="1:7" ht="12" customHeight="1">
      <c r="A8" s="320"/>
      <c r="B8" s="475"/>
      <c r="C8" s="322">
        <f>'Trends file-1'!C8</f>
        <v>45473</v>
      </c>
      <c r="D8" s="322">
        <f>'Trends file-1'!D8</f>
        <v>45382</v>
      </c>
      <c r="E8" s="322">
        <f>'Trends file-1'!E8</f>
        <v>45291</v>
      </c>
      <c r="F8" s="322">
        <f>'Trends file-1'!F8</f>
        <v>45199</v>
      </c>
      <c r="G8" s="322">
        <f>'Trends file-1'!G8</f>
        <v>45107</v>
      </c>
    </row>
    <row r="9" spans="1:7">
      <c r="A9" s="320"/>
      <c r="B9" s="323" t="s">
        <v>33</v>
      </c>
      <c r="C9" s="324"/>
      <c r="D9" s="325"/>
      <c r="E9" s="326"/>
      <c r="F9" s="325"/>
      <c r="G9" s="326"/>
    </row>
    <row r="10" spans="1:7" ht="5.0999999999999996" customHeight="1">
      <c r="A10" s="320"/>
      <c r="B10" s="327"/>
      <c r="C10" s="324"/>
      <c r="D10" s="325"/>
      <c r="E10" s="326"/>
      <c r="F10" s="325"/>
      <c r="G10" s="326"/>
    </row>
    <row r="11" spans="1:7">
      <c r="A11" s="320"/>
      <c r="B11" s="327" t="s">
        <v>139</v>
      </c>
      <c r="C11" s="324"/>
      <c r="D11" s="325"/>
      <c r="E11" s="326"/>
      <c r="F11" s="325"/>
      <c r="G11" s="326"/>
    </row>
    <row r="12" spans="1:7">
      <c r="A12" s="320"/>
      <c r="B12" s="328" t="s">
        <v>238</v>
      </c>
      <c r="C12" s="236">
        <v>1759878</v>
      </c>
      <c r="D12" s="237">
        <v>1714565</v>
      </c>
      <c r="E12" s="238">
        <v>1655598</v>
      </c>
      <c r="F12" s="237">
        <v>1636927</v>
      </c>
      <c r="G12" s="238">
        <v>1607047</v>
      </c>
    </row>
    <row r="13" spans="1:7">
      <c r="A13" s="320"/>
      <c r="B13" s="328" t="s">
        <v>237</v>
      </c>
      <c r="C13" s="236">
        <v>1470190</v>
      </c>
      <c r="D13" s="237">
        <v>1487507</v>
      </c>
      <c r="E13" s="238">
        <v>1521942</v>
      </c>
      <c r="F13" s="237">
        <v>1567327</v>
      </c>
      <c r="G13" s="238">
        <v>1589804</v>
      </c>
    </row>
    <row r="14" spans="1:7" s="315" customFormat="1">
      <c r="A14" s="320"/>
      <c r="B14" s="328" t="s">
        <v>140</v>
      </c>
      <c r="C14" s="236">
        <v>327425</v>
      </c>
      <c r="D14" s="237">
        <v>312404</v>
      </c>
      <c r="E14" s="238">
        <v>299756</v>
      </c>
      <c r="F14" s="237">
        <v>292691</v>
      </c>
      <c r="G14" s="238">
        <v>286565</v>
      </c>
    </row>
    <row r="15" spans="1:7" s="315" customFormat="1">
      <c r="A15" s="320"/>
      <c r="B15" s="329" t="s">
        <v>141</v>
      </c>
      <c r="C15" s="236"/>
      <c r="D15" s="237"/>
      <c r="E15" s="238"/>
      <c r="F15" s="237"/>
      <c r="G15" s="238"/>
    </row>
    <row r="16" spans="1:7" s="315" customFormat="1">
      <c r="A16" s="320"/>
      <c r="B16" s="330" t="s">
        <v>142</v>
      </c>
      <c r="C16" s="236">
        <v>3606</v>
      </c>
      <c r="D16" s="237">
        <v>924</v>
      </c>
      <c r="E16" s="238">
        <v>844</v>
      </c>
      <c r="F16" s="237">
        <v>862</v>
      </c>
      <c r="G16" s="238">
        <v>768</v>
      </c>
    </row>
    <row r="17" spans="1:7" s="315" customFormat="1">
      <c r="A17" s="320"/>
      <c r="B17" s="328" t="s">
        <v>144</v>
      </c>
      <c r="C17" s="236">
        <v>30149.381765999999</v>
      </c>
      <c r="D17" s="237">
        <v>28427.37342081</v>
      </c>
      <c r="E17" s="238">
        <v>25251</v>
      </c>
      <c r="F17" s="237">
        <v>27250</v>
      </c>
      <c r="G17" s="238">
        <v>25119</v>
      </c>
    </row>
    <row r="18" spans="1:7" s="315" customFormat="1">
      <c r="A18" s="320"/>
      <c r="B18" s="328" t="s">
        <v>232</v>
      </c>
      <c r="C18" s="236">
        <v>202489</v>
      </c>
      <c r="D18" s="237">
        <v>206563</v>
      </c>
      <c r="E18" s="238">
        <v>204709</v>
      </c>
      <c r="F18" s="237">
        <v>211620</v>
      </c>
      <c r="G18" s="238">
        <v>213127</v>
      </c>
    </row>
    <row r="19" spans="1:7" s="315" customFormat="1">
      <c r="A19" s="320"/>
      <c r="B19" s="328" t="s">
        <v>145</v>
      </c>
      <c r="C19" s="236">
        <v>108312</v>
      </c>
      <c r="D19" s="237">
        <v>112159</v>
      </c>
      <c r="E19" s="238">
        <v>105945</v>
      </c>
      <c r="F19" s="237">
        <v>104356</v>
      </c>
      <c r="G19" s="238">
        <v>98106</v>
      </c>
    </row>
    <row r="20" spans="1:7" s="315" customFormat="1">
      <c r="A20" s="320"/>
      <c r="B20" s="325"/>
      <c r="C20" s="242">
        <v>3902049.3817659998</v>
      </c>
      <c r="D20" s="243">
        <v>3862549.3734208099</v>
      </c>
      <c r="E20" s="244">
        <v>3814045</v>
      </c>
      <c r="F20" s="243">
        <v>3841033</v>
      </c>
      <c r="G20" s="244">
        <v>3820536</v>
      </c>
    </row>
    <row r="21" spans="1:7" ht="5.0999999999999996" customHeight="1">
      <c r="A21" s="320"/>
      <c r="B21" s="327"/>
      <c r="C21" s="236"/>
      <c r="D21" s="237"/>
      <c r="E21" s="238"/>
      <c r="F21" s="237"/>
      <c r="G21" s="238"/>
    </row>
    <row r="22" spans="1:7" s="315" customFormat="1">
      <c r="A22" s="320"/>
      <c r="B22" s="331" t="s">
        <v>146</v>
      </c>
      <c r="C22" s="236"/>
      <c r="D22" s="237"/>
      <c r="E22" s="238"/>
      <c r="F22" s="237"/>
      <c r="G22" s="238"/>
    </row>
    <row r="23" spans="1:7" s="315" customFormat="1">
      <c r="A23" s="320"/>
      <c r="B23" s="328"/>
      <c r="C23" s="236"/>
      <c r="D23" s="237"/>
      <c r="E23" s="238"/>
      <c r="F23" s="237"/>
      <c r="G23" s="238"/>
    </row>
    <row r="24" spans="1:7" s="315" customFormat="1">
      <c r="A24" s="320"/>
      <c r="B24" s="332" t="s">
        <v>141</v>
      </c>
      <c r="C24" s="236"/>
      <c r="D24" s="237"/>
      <c r="E24" s="238"/>
      <c r="F24" s="237"/>
      <c r="G24" s="238"/>
    </row>
    <row r="25" spans="1:7" s="315" customFormat="1">
      <c r="A25" s="320"/>
      <c r="B25" s="330" t="s">
        <v>142</v>
      </c>
      <c r="C25" s="236">
        <v>10075</v>
      </c>
      <c r="D25" s="237">
        <v>2695</v>
      </c>
      <c r="E25" s="238">
        <v>61020</v>
      </c>
      <c r="F25" s="237">
        <v>21627</v>
      </c>
      <c r="G25" s="238">
        <v>81515</v>
      </c>
    </row>
    <row r="26" spans="1:7" s="327" customFormat="1">
      <c r="A26" s="320"/>
      <c r="B26" s="330" t="s">
        <v>143</v>
      </c>
      <c r="C26" s="236">
        <v>50768</v>
      </c>
      <c r="D26" s="237">
        <v>47277</v>
      </c>
      <c r="E26" s="238">
        <v>55099</v>
      </c>
      <c r="F26" s="237">
        <v>55927</v>
      </c>
      <c r="G26" s="238">
        <v>52163</v>
      </c>
    </row>
    <row r="27" spans="1:7" s="327" customFormat="1">
      <c r="A27" s="320"/>
      <c r="B27" s="362" t="s">
        <v>239</v>
      </c>
      <c r="C27" s="236">
        <v>50178.834899000001</v>
      </c>
      <c r="D27" s="237">
        <v>69155.362636710008</v>
      </c>
      <c r="E27" s="238">
        <v>55169</v>
      </c>
      <c r="F27" s="237">
        <v>43656</v>
      </c>
      <c r="G27" s="238">
        <v>58799</v>
      </c>
    </row>
    <row r="28" spans="1:7" s="315" customFormat="1">
      <c r="A28" s="320"/>
      <c r="B28" s="333" t="s">
        <v>242</v>
      </c>
      <c r="C28" s="236">
        <v>72406</v>
      </c>
      <c r="D28" s="334">
        <v>94244</v>
      </c>
      <c r="E28" s="335">
        <v>114012</v>
      </c>
      <c r="F28" s="334">
        <v>99098</v>
      </c>
      <c r="G28" s="335">
        <v>91797</v>
      </c>
    </row>
    <row r="29" spans="1:7">
      <c r="A29" s="320"/>
      <c r="B29" s="330" t="s">
        <v>147</v>
      </c>
      <c r="C29" s="236">
        <v>243727</v>
      </c>
      <c r="D29" s="237">
        <v>250712</v>
      </c>
      <c r="E29" s="238">
        <v>239380</v>
      </c>
      <c r="F29" s="237">
        <v>233981</v>
      </c>
      <c r="G29" s="238">
        <v>229207</v>
      </c>
    </row>
    <row r="30" spans="1:7" hidden="1">
      <c r="A30" s="320"/>
      <c r="B30" s="328" t="s">
        <v>149</v>
      </c>
      <c r="C30" s="236">
        <v>0</v>
      </c>
      <c r="D30" s="237">
        <v>0</v>
      </c>
      <c r="E30" s="238">
        <v>0</v>
      </c>
      <c r="F30" s="237">
        <v>0</v>
      </c>
      <c r="G30" s="238">
        <v>0</v>
      </c>
    </row>
    <row r="31" spans="1:7">
      <c r="A31" s="320"/>
      <c r="B31" s="328" t="s">
        <v>148</v>
      </c>
      <c r="C31" s="236">
        <v>121703</v>
      </c>
      <c r="D31" s="237">
        <v>118678</v>
      </c>
      <c r="E31" s="238">
        <v>118202</v>
      </c>
      <c r="F31" s="237">
        <v>125639</v>
      </c>
      <c r="G31" s="238">
        <v>131985</v>
      </c>
    </row>
    <row r="32" spans="1:7">
      <c r="A32" s="320"/>
      <c r="B32" s="331"/>
      <c r="C32" s="242">
        <v>548857.83489900001</v>
      </c>
      <c r="D32" s="243">
        <v>582761.36263671005</v>
      </c>
      <c r="E32" s="244">
        <v>642882</v>
      </c>
      <c r="F32" s="243">
        <v>579928</v>
      </c>
      <c r="G32" s="244">
        <v>645466</v>
      </c>
    </row>
    <row r="33" spans="1:7" ht="5.0999999999999996" customHeight="1">
      <c r="A33" s="320"/>
      <c r="B33" s="327"/>
      <c r="C33" s="236"/>
      <c r="D33" s="237"/>
      <c r="E33" s="238"/>
      <c r="F33" s="237"/>
      <c r="G33" s="238"/>
    </row>
    <row r="34" spans="1:7">
      <c r="A34" s="320"/>
      <c r="B34" s="331"/>
      <c r="C34" s="236"/>
      <c r="D34" s="237"/>
      <c r="E34" s="238"/>
      <c r="F34" s="237"/>
      <c r="G34" s="238"/>
    </row>
    <row r="35" spans="1:7" ht="12" thickBot="1">
      <c r="A35" s="320"/>
      <c r="B35" s="327" t="s">
        <v>191</v>
      </c>
      <c r="C35" s="246">
        <v>4450907.2166649997</v>
      </c>
      <c r="D35" s="247">
        <v>4445309.7360575199</v>
      </c>
      <c r="E35" s="248">
        <v>4456927</v>
      </c>
      <c r="F35" s="247">
        <v>4420961</v>
      </c>
      <c r="G35" s="248">
        <v>4466002</v>
      </c>
    </row>
    <row r="36" spans="1:7" ht="5.0999999999999996" customHeight="1" thickTop="1">
      <c r="A36" s="320"/>
      <c r="B36" s="327"/>
      <c r="C36" s="236"/>
      <c r="D36" s="237"/>
      <c r="E36" s="238"/>
      <c r="F36" s="237"/>
      <c r="G36" s="238"/>
    </row>
    <row r="37" spans="1:7">
      <c r="A37" s="320"/>
      <c r="B37" s="315"/>
      <c r="C37" s="236"/>
      <c r="D37" s="237"/>
      <c r="E37" s="238"/>
      <c r="F37" s="237"/>
      <c r="G37" s="238"/>
    </row>
    <row r="38" spans="1:7">
      <c r="A38" s="320"/>
      <c r="B38" s="327" t="s">
        <v>34</v>
      </c>
      <c r="C38" s="236"/>
      <c r="D38" s="237"/>
      <c r="E38" s="238"/>
      <c r="F38" s="237"/>
      <c r="G38" s="238"/>
    </row>
    <row r="39" spans="1:7">
      <c r="A39" s="320"/>
      <c r="B39" s="327" t="s">
        <v>35</v>
      </c>
      <c r="C39" s="236"/>
      <c r="D39" s="237"/>
      <c r="E39" s="238"/>
      <c r="F39" s="237"/>
      <c r="G39" s="238"/>
    </row>
    <row r="40" spans="1:7">
      <c r="A40" s="320"/>
      <c r="B40" s="328" t="s">
        <v>192</v>
      </c>
      <c r="C40" s="236">
        <v>883067</v>
      </c>
      <c r="D40" s="237">
        <v>820188</v>
      </c>
      <c r="E40" s="238">
        <v>790854</v>
      </c>
      <c r="F40" s="237">
        <v>774843</v>
      </c>
      <c r="G40" s="238">
        <v>768667</v>
      </c>
    </row>
    <row r="41" spans="1:7">
      <c r="A41" s="320"/>
      <c r="B41" s="328" t="s">
        <v>210</v>
      </c>
      <c r="C41" s="236">
        <v>237268</v>
      </c>
      <c r="D41" s="237">
        <v>235451</v>
      </c>
      <c r="E41" s="238">
        <v>244615</v>
      </c>
      <c r="F41" s="237">
        <v>259249</v>
      </c>
      <c r="G41" s="238">
        <v>261866</v>
      </c>
    </row>
    <row r="42" spans="1:7">
      <c r="A42" s="320"/>
      <c r="B42" s="337"/>
      <c r="C42" s="242">
        <v>1120335</v>
      </c>
      <c r="D42" s="243">
        <v>1055639</v>
      </c>
      <c r="E42" s="244">
        <v>1035469</v>
      </c>
      <c r="F42" s="243">
        <v>1034092</v>
      </c>
      <c r="G42" s="244">
        <v>1030533</v>
      </c>
    </row>
    <row r="43" spans="1:7" ht="5.0999999999999996" customHeight="1">
      <c r="A43" s="320"/>
      <c r="B43" s="327"/>
      <c r="C43" s="236"/>
      <c r="D43" s="237"/>
      <c r="E43" s="238"/>
      <c r="F43" s="237"/>
      <c r="G43" s="238"/>
    </row>
    <row r="44" spans="1:7">
      <c r="A44" s="320"/>
      <c r="B44" s="327" t="s">
        <v>150</v>
      </c>
      <c r="C44" s="236"/>
      <c r="D44" s="237"/>
      <c r="E44" s="238"/>
      <c r="F44" s="237"/>
      <c r="G44" s="238"/>
    </row>
    <row r="45" spans="1:7">
      <c r="A45" s="320"/>
      <c r="B45" s="329" t="s">
        <v>151</v>
      </c>
      <c r="C45" s="236"/>
      <c r="D45" s="237"/>
      <c r="E45" s="238"/>
      <c r="F45" s="237"/>
      <c r="G45" s="238"/>
    </row>
    <row r="46" spans="1:7">
      <c r="A46" s="320"/>
      <c r="B46" s="330" t="s">
        <v>193</v>
      </c>
      <c r="C46" s="236">
        <v>1727228</v>
      </c>
      <c r="D46" s="237">
        <v>1848897</v>
      </c>
      <c r="E46" s="238">
        <v>1922770</v>
      </c>
      <c r="F46" s="237">
        <v>1912717</v>
      </c>
      <c r="G46" s="238">
        <v>2023921</v>
      </c>
    </row>
    <row r="47" spans="1:7">
      <c r="A47" s="320"/>
      <c r="B47" s="330" t="s">
        <v>147</v>
      </c>
      <c r="C47" s="236">
        <v>96443.817481999999</v>
      </c>
      <c r="D47" s="237">
        <v>87926</v>
      </c>
      <c r="E47" s="238">
        <v>105494</v>
      </c>
      <c r="F47" s="237">
        <v>100828</v>
      </c>
      <c r="G47" s="238">
        <v>108209</v>
      </c>
    </row>
    <row r="48" spans="1:7">
      <c r="A48" s="320"/>
      <c r="B48" s="328" t="s">
        <v>152</v>
      </c>
      <c r="C48" s="236">
        <v>27625</v>
      </c>
      <c r="D48" s="237">
        <v>25118</v>
      </c>
      <c r="E48" s="238">
        <v>22335</v>
      </c>
      <c r="F48" s="237">
        <v>20625</v>
      </c>
      <c r="G48" s="238">
        <v>19096</v>
      </c>
    </row>
    <row r="49" spans="1:7">
      <c r="A49" s="320"/>
      <c r="B49" s="328" t="s">
        <v>153</v>
      </c>
      <c r="C49" s="236">
        <v>40024</v>
      </c>
      <c r="D49" s="237">
        <v>41052</v>
      </c>
      <c r="E49" s="238">
        <v>37649</v>
      </c>
      <c r="F49" s="237">
        <v>36791</v>
      </c>
      <c r="G49" s="238">
        <v>36909</v>
      </c>
    </row>
    <row r="50" spans="1:7">
      <c r="A50" s="320"/>
      <c r="B50" s="331"/>
      <c r="C50" s="242">
        <v>1891320.817482</v>
      </c>
      <c r="D50" s="243">
        <v>2002993</v>
      </c>
      <c r="E50" s="244">
        <v>2088248</v>
      </c>
      <c r="F50" s="243">
        <v>2070961</v>
      </c>
      <c r="G50" s="244">
        <v>2188135</v>
      </c>
    </row>
    <row r="51" spans="1:7" ht="5.0999999999999996" customHeight="1">
      <c r="A51" s="320"/>
      <c r="B51" s="327"/>
      <c r="C51" s="236"/>
      <c r="D51" s="237"/>
      <c r="E51" s="238"/>
      <c r="F51" s="237"/>
      <c r="G51" s="238"/>
    </row>
    <row r="52" spans="1:7" s="336" customFormat="1">
      <c r="A52" s="320"/>
      <c r="B52" s="331" t="s">
        <v>154</v>
      </c>
      <c r="C52" s="236"/>
      <c r="D52" s="237"/>
      <c r="E52" s="238"/>
      <c r="F52" s="237"/>
      <c r="G52" s="238"/>
    </row>
    <row r="53" spans="1:7" s="336" customFormat="1">
      <c r="A53" s="320"/>
      <c r="B53" s="332" t="s">
        <v>151</v>
      </c>
      <c r="C53" s="236"/>
      <c r="D53" s="239"/>
      <c r="E53" s="240"/>
      <c r="F53" s="239"/>
      <c r="G53" s="240"/>
    </row>
    <row r="54" spans="1:7">
      <c r="A54" s="320"/>
      <c r="B54" s="362" t="s">
        <v>240</v>
      </c>
      <c r="C54" s="236">
        <v>361515</v>
      </c>
      <c r="D54" s="237">
        <v>307026</v>
      </c>
      <c r="E54" s="238">
        <v>262083</v>
      </c>
      <c r="F54" s="237">
        <v>260873</v>
      </c>
      <c r="G54" s="238">
        <v>225645</v>
      </c>
    </row>
    <row r="55" spans="1:7">
      <c r="A55" s="320"/>
      <c r="B55" s="330" t="s">
        <v>194</v>
      </c>
      <c r="C55" s="236">
        <v>382085</v>
      </c>
      <c r="D55" s="237">
        <v>351325</v>
      </c>
      <c r="E55" s="238">
        <v>367843</v>
      </c>
      <c r="F55" s="237">
        <v>360453</v>
      </c>
      <c r="G55" s="238">
        <v>361185</v>
      </c>
    </row>
    <row r="56" spans="1:7">
      <c r="A56" s="320"/>
      <c r="B56" s="330" t="s">
        <v>147</v>
      </c>
      <c r="C56" s="236">
        <v>243820.22931404959</v>
      </c>
      <c r="D56" s="237">
        <v>265662.77915861155</v>
      </c>
      <c r="E56" s="238">
        <v>249373.74847799999</v>
      </c>
      <c r="F56" s="237">
        <v>250639.94937300001</v>
      </c>
      <c r="G56" s="238">
        <v>250843.20964099999</v>
      </c>
    </row>
    <row r="57" spans="1:7">
      <c r="A57" s="320"/>
      <c r="B57" s="328" t="s">
        <v>198</v>
      </c>
      <c r="C57" s="236">
        <v>16640</v>
      </c>
      <c r="D57" s="229">
        <v>33031</v>
      </c>
      <c r="E57" s="238">
        <v>32165</v>
      </c>
      <c r="F57" s="229">
        <v>32810</v>
      </c>
      <c r="G57" s="238">
        <v>9745</v>
      </c>
    </row>
    <row r="58" spans="1:7">
      <c r="A58" s="320"/>
      <c r="B58" s="328" t="s">
        <v>155</v>
      </c>
      <c r="C58" s="236">
        <v>435191.38802795042</v>
      </c>
      <c r="D58" s="229">
        <v>429633.21938638849</v>
      </c>
      <c r="E58" s="238">
        <v>421745.34529779101</v>
      </c>
      <c r="F58" s="229">
        <v>411131.70983962098</v>
      </c>
      <c r="G58" s="238">
        <v>399916.427170259</v>
      </c>
    </row>
    <row r="59" spans="1:7">
      <c r="A59" s="320"/>
      <c r="B59" s="331"/>
      <c r="C59" s="242">
        <v>1439250.6173419999</v>
      </c>
      <c r="D59" s="245">
        <v>1386677.9985450001</v>
      </c>
      <c r="E59" s="244">
        <v>1333210.0937757911</v>
      </c>
      <c r="F59" s="245">
        <v>1315907.6592126209</v>
      </c>
      <c r="G59" s="244">
        <v>1247334.636811259</v>
      </c>
    </row>
    <row r="60" spans="1:7" ht="11.25" customHeight="1">
      <c r="A60" s="320"/>
      <c r="B60" s="331"/>
      <c r="C60" s="236"/>
      <c r="D60" s="229"/>
      <c r="E60" s="240"/>
      <c r="F60" s="229"/>
      <c r="G60" s="240"/>
    </row>
    <row r="61" spans="1:7" ht="5.0999999999999996" customHeight="1">
      <c r="A61" s="320"/>
      <c r="B61" s="327"/>
      <c r="C61" s="236"/>
      <c r="D61" s="237"/>
      <c r="E61" s="238"/>
      <c r="F61" s="237"/>
      <c r="G61" s="238"/>
    </row>
    <row r="62" spans="1:7">
      <c r="A62" s="320"/>
      <c r="B62" s="331" t="s">
        <v>156</v>
      </c>
      <c r="C62" s="241">
        <v>3330572.4348240001</v>
      </c>
      <c r="D62" s="231">
        <v>3389670.9985450003</v>
      </c>
      <c r="E62" s="240">
        <v>3421458.0937757911</v>
      </c>
      <c r="F62" s="231">
        <v>3386868.6592126209</v>
      </c>
      <c r="G62" s="240">
        <v>3435469.6368112592</v>
      </c>
    </row>
    <row r="63" spans="1:7" ht="12" thickBot="1">
      <c r="A63" s="320"/>
      <c r="B63" s="331" t="s">
        <v>36</v>
      </c>
      <c r="C63" s="246">
        <v>4450907.4348240001</v>
      </c>
      <c r="D63" s="249">
        <v>4445309.9985450003</v>
      </c>
      <c r="E63" s="246">
        <v>4456927.0937757911</v>
      </c>
      <c r="F63" s="249">
        <v>4420960.6592126209</v>
      </c>
      <c r="G63" s="246">
        <v>4466001.6368112592</v>
      </c>
    </row>
    <row r="64" spans="1:7" ht="5.0999999999999996" customHeight="1" thickTop="1">
      <c r="A64" s="320"/>
      <c r="B64" s="409"/>
      <c r="C64" s="410"/>
      <c r="D64" s="235"/>
      <c r="E64" s="224"/>
      <c r="F64" s="235"/>
      <c r="G64" s="224"/>
    </row>
    <row r="65" spans="2:7" ht="26.25" customHeight="1">
      <c r="B65" s="476"/>
      <c r="C65" s="477"/>
      <c r="D65" s="477"/>
      <c r="E65" s="477"/>
      <c r="F65" s="477"/>
      <c r="G65" s="477"/>
    </row>
    <row r="102" spans="3:7">
      <c r="C102" s="373"/>
      <c r="D102" s="373"/>
      <c r="E102" s="373"/>
      <c r="F102" s="374"/>
      <c r="G102" s="374"/>
    </row>
    <row r="128" spans="3:7">
      <c r="C128" s="381"/>
      <c r="D128" s="381"/>
      <c r="E128" s="381"/>
      <c r="F128" s="382"/>
      <c r="G128" s="382"/>
    </row>
  </sheetData>
  <mergeCells count="2">
    <mergeCell ref="B7:B8"/>
    <mergeCell ref="B65:G65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showGridLines="0" view="pageBreakPreview" zoomScaleNormal="100" zoomScaleSheetLayoutView="100" workbookViewId="0">
      <selection activeCell="C3" sqref="C3"/>
    </sheetView>
  </sheetViews>
  <sheetFormatPr defaultColWidth="9.140625" defaultRowHeight="11.25" outlineLevelRow="1"/>
  <cols>
    <col min="1" max="1" width="5.42578125" style="316" customWidth="1"/>
    <col min="2" max="2" width="58.42578125" style="316" bestFit="1" customWidth="1"/>
    <col min="3" max="5" width="8.7109375" style="316" customWidth="1"/>
    <col min="6" max="7" width="8.7109375" style="339" customWidth="1"/>
    <col min="8" max="16384" width="9.140625" style="316"/>
  </cols>
  <sheetData>
    <row r="1" spans="1:7">
      <c r="A1" s="203" t="s">
        <v>13</v>
      </c>
      <c r="B1" s="41" t="s">
        <v>32</v>
      </c>
      <c r="C1" s="41"/>
      <c r="D1" s="41"/>
      <c r="E1" s="41"/>
    </row>
    <row r="2" spans="1:7">
      <c r="F2" s="340"/>
      <c r="G2" s="316"/>
    </row>
    <row r="3" spans="1:7">
      <c r="A3" s="317">
        <v>3</v>
      </c>
      <c r="B3" s="340" t="s">
        <v>195</v>
      </c>
      <c r="C3" s="340"/>
      <c r="D3" s="340"/>
      <c r="E3" s="340"/>
      <c r="F3" s="319"/>
      <c r="G3" s="316"/>
    </row>
    <row r="4" spans="1:7">
      <c r="A4" s="341"/>
      <c r="B4" s="340"/>
      <c r="C4" s="340"/>
      <c r="D4" s="340"/>
      <c r="E4" s="340"/>
      <c r="F4" s="319"/>
      <c r="G4" s="316"/>
    </row>
    <row r="5" spans="1:7">
      <c r="A5" s="341"/>
      <c r="B5" s="340"/>
      <c r="C5" s="340"/>
      <c r="D5" s="340"/>
      <c r="E5" s="340"/>
      <c r="F5" s="319"/>
      <c r="G5" s="316"/>
    </row>
    <row r="6" spans="1:7" ht="12.75" customHeight="1">
      <c r="A6" s="341"/>
      <c r="B6" s="340"/>
      <c r="C6" s="340"/>
      <c r="D6" s="340"/>
      <c r="E6" s="340"/>
      <c r="F6" s="319"/>
      <c r="G6" s="319"/>
    </row>
    <row r="7" spans="1:7" ht="12.75" customHeight="1">
      <c r="B7" s="478" t="s">
        <v>0</v>
      </c>
      <c r="C7" s="480" t="s">
        <v>1</v>
      </c>
      <c r="D7" s="481"/>
      <c r="E7" s="481"/>
      <c r="F7" s="481"/>
      <c r="G7" s="481"/>
    </row>
    <row r="8" spans="1:7" ht="12.75" customHeight="1">
      <c r="B8" s="479"/>
      <c r="C8" s="342">
        <f>'Trends file-1'!C8</f>
        <v>45473</v>
      </c>
      <c r="D8" s="342">
        <f>'Trends file-1'!D8</f>
        <v>45382</v>
      </c>
      <c r="E8" s="342">
        <f>'Trends file-1'!E8</f>
        <v>45291</v>
      </c>
      <c r="F8" s="342">
        <f>'Trends file-1'!F8</f>
        <v>45199</v>
      </c>
      <c r="G8" s="342">
        <f>'Trends file-1'!G8</f>
        <v>45107</v>
      </c>
    </row>
    <row r="9" spans="1:7">
      <c r="B9" s="56" t="s">
        <v>42</v>
      </c>
      <c r="C9" s="343"/>
      <c r="D9" s="344"/>
      <c r="E9" s="343"/>
      <c r="F9" s="344"/>
      <c r="G9" s="343"/>
    </row>
    <row r="10" spans="1:7">
      <c r="B10" s="57"/>
      <c r="C10" s="345"/>
      <c r="D10" s="346"/>
      <c r="E10" s="345"/>
      <c r="F10" s="346"/>
      <c r="G10" s="345"/>
    </row>
    <row r="11" spans="1:7" s="336" customFormat="1">
      <c r="A11" s="320"/>
      <c r="B11" s="57" t="s">
        <v>59</v>
      </c>
      <c r="C11" s="347">
        <v>60253</v>
      </c>
      <c r="D11" s="348">
        <v>27780</v>
      </c>
      <c r="E11" s="347">
        <v>41084</v>
      </c>
      <c r="F11" s="348">
        <v>39397</v>
      </c>
      <c r="G11" s="347">
        <v>18529</v>
      </c>
    </row>
    <row r="12" spans="1:7" ht="5.0999999999999996" customHeight="1">
      <c r="A12" s="320"/>
      <c r="B12" s="58"/>
      <c r="C12" s="349"/>
      <c r="D12" s="350"/>
      <c r="E12" s="349"/>
      <c r="F12" s="350"/>
      <c r="G12" s="349"/>
    </row>
    <row r="13" spans="1:7">
      <c r="A13" s="320"/>
      <c r="B13" s="59" t="s">
        <v>43</v>
      </c>
      <c r="C13" s="349"/>
      <c r="D13" s="350"/>
      <c r="E13" s="349"/>
      <c r="F13" s="350"/>
      <c r="G13" s="349"/>
    </row>
    <row r="14" spans="1:7">
      <c r="A14" s="320"/>
      <c r="B14" s="60" t="s">
        <v>118</v>
      </c>
      <c r="C14" s="351">
        <v>105401.33065482722</v>
      </c>
      <c r="D14" s="352">
        <v>100751.25742798708</v>
      </c>
      <c r="E14" s="351">
        <v>100743.60926324343</v>
      </c>
      <c r="F14" s="352">
        <v>97343.186546581521</v>
      </c>
      <c r="G14" s="351">
        <v>96537.647228565809</v>
      </c>
    </row>
    <row r="15" spans="1:7">
      <c r="A15" s="320"/>
      <c r="B15" s="60" t="s">
        <v>196</v>
      </c>
      <c r="C15" s="351">
        <v>50531.761435309891</v>
      </c>
      <c r="D15" s="352">
        <v>49538.700857333708</v>
      </c>
      <c r="E15" s="351">
        <v>63241.519759411967</v>
      </c>
      <c r="F15" s="352">
        <v>52985.245159241691</v>
      </c>
      <c r="G15" s="351">
        <v>53571.536409928012</v>
      </c>
    </row>
    <row r="16" spans="1:7">
      <c r="A16" s="320"/>
      <c r="B16" s="60" t="s">
        <v>275</v>
      </c>
      <c r="C16" s="351">
        <v>-415.45524</v>
      </c>
      <c r="D16" s="352">
        <v>-464.17881499999976</v>
      </c>
      <c r="E16" s="351">
        <v>-554.79711712099993</v>
      </c>
      <c r="F16" s="352">
        <v>-600.50352265000015</v>
      </c>
      <c r="G16" s="351">
        <v>-1025.2932519999999</v>
      </c>
    </row>
    <row r="17" spans="1:7">
      <c r="A17" s="320"/>
      <c r="B17" s="60" t="s">
        <v>273</v>
      </c>
      <c r="C17" s="351">
        <v>-1346.3630330000001</v>
      </c>
      <c r="D17" s="352">
        <v>-1369.6858610769914</v>
      </c>
      <c r="E17" s="351">
        <v>-2805.2816772240103</v>
      </c>
      <c r="F17" s="352">
        <v>-1202.1817933110001</v>
      </c>
      <c r="G17" s="351">
        <v>-1115.989785925</v>
      </c>
    </row>
    <row r="18" spans="1:7">
      <c r="A18" s="320"/>
      <c r="B18" s="60" t="s">
        <v>276</v>
      </c>
      <c r="C18" s="351">
        <v>1023.382598</v>
      </c>
      <c r="D18" s="352">
        <v>1608.9296592309997</v>
      </c>
      <c r="E18" s="351">
        <v>3323.2886407359988</v>
      </c>
      <c r="F18" s="352">
        <v>-1354.6585847949982</v>
      </c>
      <c r="G18" s="351">
        <v>2741.1988662150002</v>
      </c>
    </row>
    <row r="19" spans="1:7" hidden="1">
      <c r="A19" s="320"/>
      <c r="B19" s="60" t="s">
        <v>274</v>
      </c>
      <c r="C19" s="351">
        <v>0</v>
      </c>
      <c r="D19" s="352">
        <v>0</v>
      </c>
      <c r="E19" s="351">
        <v>0</v>
      </c>
      <c r="F19" s="352">
        <v>0</v>
      </c>
      <c r="G19" s="351">
        <v>0</v>
      </c>
    </row>
    <row r="20" spans="1:7" ht="11.25" hidden="1" customHeight="1">
      <c r="A20" s="320"/>
      <c r="B20" s="61" t="s">
        <v>278</v>
      </c>
      <c r="C20" s="351">
        <v>0</v>
      </c>
      <c r="D20" s="352">
        <v>0</v>
      </c>
      <c r="E20" s="351">
        <v>0</v>
      </c>
      <c r="F20" s="352">
        <v>0</v>
      </c>
      <c r="G20" s="351">
        <v>0</v>
      </c>
    </row>
    <row r="21" spans="1:7">
      <c r="A21" s="320"/>
      <c r="B21" s="61" t="s">
        <v>44</v>
      </c>
      <c r="C21" s="351">
        <v>-12631.578333115776</v>
      </c>
      <c r="D21" s="352">
        <v>16708.70042234498</v>
      </c>
      <c r="E21" s="351">
        <v>-4143.4706372463534</v>
      </c>
      <c r="F21" s="352">
        <v>10652.506586126874</v>
      </c>
      <c r="G21" s="351">
        <v>31747.515076984593</v>
      </c>
    </row>
    <row r="22" spans="1:7" ht="5.0999999999999996" customHeight="1">
      <c r="A22" s="320"/>
      <c r="B22" s="58"/>
      <c r="C22" s="349"/>
      <c r="D22" s="350"/>
      <c r="E22" s="349"/>
      <c r="F22" s="350"/>
      <c r="G22" s="349"/>
    </row>
    <row r="23" spans="1:7" s="336" customFormat="1">
      <c r="A23" s="320"/>
      <c r="B23" s="76" t="s">
        <v>180</v>
      </c>
      <c r="C23" s="355">
        <v>202816.4</v>
      </c>
      <c r="D23" s="356">
        <v>194553.72369081981</v>
      </c>
      <c r="E23" s="355">
        <v>200888.57716676244</v>
      </c>
      <c r="F23" s="356">
        <v>197221</v>
      </c>
      <c r="G23" s="355">
        <v>200987</v>
      </c>
    </row>
    <row r="24" spans="1:7">
      <c r="A24" s="320"/>
      <c r="B24" s="282" t="s">
        <v>181</v>
      </c>
      <c r="C24" s="349"/>
      <c r="D24" s="350"/>
      <c r="E24" s="349"/>
      <c r="F24" s="350"/>
      <c r="G24" s="349"/>
    </row>
    <row r="25" spans="1:7">
      <c r="A25" s="320"/>
      <c r="B25" s="63" t="s">
        <v>182</v>
      </c>
      <c r="C25" s="351">
        <v>-6288.6622280564152</v>
      </c>
      <c r="D25" s="352">
        <v>6602.0809505318648</v>
      </c>
      <c r="E25" s="351">
        <v>-1145.21601007348</v>
      </c>
      <c r="F25" s="352">
        <v>-4238.7484498200138</v>
      </c>
      <c r="G25" s="351">
        <v>-16159.463570776777</v>
      </c>
    </row>
    <row r="26" spans="1:7">
      <c r="A26" s="320"/>
      <c r="B26" s="60" t="s">
        <v>183</v>
      </c>
      <c r="C26" s="351">
        <v>28075.986450406919</v>
      </c>
      <c r="D26" s="352">
        <v>-17344.408390675369</v>
      </c>
      <c r="E26" s="351">
        <v>-3031.8256462621066</v>
      </c>
      <c r="F26" s="352">
        <v>-5612.0542459617827</v>
      </c>
      <c r="G26" s="351">
        <v>32387.139794868199</v>
      </c>
    </row>
    <row r="27" spans="1:7">
      <c r="A27" s="320"/>
      <c r="B27" s="60" t="s">
        <v>233</v>
      </c>
      <c r="C27" s="351">
        <v>2605.9831316046721</v>
      </c>
      <c r="D27" s="352">
        <v>-3311.0630856215776</v>
      </c>
      <c r="E27" s="351">
        <v>21094.164725503269</v>
      </c>
      <c r="F27" s="352">
        <v>9246.367751840633</v>
      </c>
      <c r="G27" s="351">
        <v>5651.4838229376765</v>
      </c>
    </row>
    <row r="28" spans="1:7" ht="5.0999999999999996" customHeight="1">
      <c r="A28" s="320"/>
      <c r="B28" s="58"/>
      <c r="C28" s="349"/>
      <c r="D28" s="350"/>
      <c r="E28" s="349"/>
      <c r="F28" s="350"/>
      <c r="G28" s="349"/>
    </row>
    <row r="29" spans="1:7">
      <c r="A29" s="320"/>
      <c r="B29" s="62" t="s">
        <v>184</v>
      </c>
      <c r="C29" s="355">
        <v>227209</v>
      </c>
      <c r="D29" s="356">
        <v>180500.83316505479</v>
      </c>
      <c r="E29" s="355">
        <v>217805.42533901811</v>
      </c>
      <c r="F29" s="356">
        <v>196617</v>
      </c>
      <c r="G29" s="355">
        <v>222866</v>
      </c>
    </row>
    <row r="30" spans="1:7" ht="5.0999999999999996" customHeight="1">
      <c r="A30" s="320"/>
      <c r="B30" s="58"/>
      <c r="C30" s="349"/>
      <c r="D30" s="350"/>
      <c r="E30" s="349"/>
      <c r="F30" s="350"/>
      <c r="G30" s="349"/>
    </row>
    <row r="31" spans="1:7">
      <c r="A31" s="320"/>
      <c r="B31" s="60"/>
      <c r="C31" s="351"/>
      <c r="D31" s="354"/>
      <c r="E31" s="353"/>
      <c r="F31" s="354"/>
      <c r="G31" s="353"/>
    </row>
    <row r="32" spans="1:7">
      <c r="A32" s="320"/>
      <c r="B32" s="60" t="s">
        <v>61</v>
      </c>
      <c r="C32" s="351">
        <v>-9175.2129700220867</v>
      </c>
      <c r="D32" s="352">
        <v>-5251.8210378449221</v>
      </c>
      <c r="E32" s="351">
        <v>-3458.9333193133571</v>
      </c>
      <c r="F32" s="352">
        <v>-5326.3481587115712</v>
      </c>
      <c r="G32" s="351">
        <v>-14768.773449415887</v>
      </c>
    </row>
    <row r="33" spans="1:7" ht="5.0999999999999996" customHeight="1">
      <c r="A33" s="320"/>
      <c r="B33" s="58"/>
      <c r="C33" s="349"/>
      <c r="D33" s="350"/>
      <c r="E33" s="349"/>
      <c r="F33" s="350"/>
      <c r="G33" s="349"/>
    </row>
    <row r="34" spans="1:7" s="336" customFormat="1">
      <c r="A34" s="320"/>
      <c r="B34" s="62" t="s">
        <v>185</v>
      </c>
      <c r="C34" s="355">
        <v>218034</v>
      </c>
      <c r="D34" s="356">
        <v>175249.01212720992</v>
      </c>
      <c r="E34" s="355">
        <v>214346.37041157729</v>
      </c>
      <c r="F34" s="356">
        <v>191291</v>
      </c>
      <c r="G34" s="355">
        <v>208097</v>
      </c>
    </row>
    <row r="35" spans="1:7" ht="5.0999999999999996" customHeight="1">
      <c r="A35" s="320"/>
      <c r="B35" s="58"/>
      <c r="C35" s="349"/>
      <c r="D35" s="350"/>
      <c r="E35" s="349"/>
      <c r="F35" s="350"/>
      <c r="G35" s="349"/>
    </row>
    <row r="36" spans="1:7">
      <c r="A36" s="320"/>
      <c r="B36" s="62" t="s">
        <v>45</v>
      </c>
      <c r="C36" s="351"/>
      <c r="D36" s="352"/>
      <c r="E36" s="351"/>
      <c r="F36" s="352"/>
      <c r="G36" s="351"/>
    </row>
    <row r="37" spans="1:7" ht="5.0999999999999996" customHeight="1">
      <c r="A37" s="320"/>
      <c r="B37" s="58"/>
      <c r="C37" s="349"/>
      <c r="D37" s="350"/>
      <c r="E37" s="349"/>
      <c r="F37" s="350"/>
      <c r="G37" s="349"/>
    </row>
    <row r="38" spans="1:7">
      <c r="A38" s="320"/>
      <c r="B38" s="60" t="s">
        <v>241</v>
      </c>
      <c r="C38" s="351">
        <v>-98751.160994168866</v>
      </c>
      <c r="D38" s="352">
        <v>-93973.422831416421</v>
      </c>
      <c r="E38" s="351">
        <v>-98722.849843248856</v>
      </c>
      <c r="F38" s="352">
        <v>-97059.569848578612</v>
      </c>
      <c r="G38" s="351">
        <v>-90930.878874112954</v>
      </c>
    </row>
    <row r="39" spans="1:7">
      <c r="A39" s="320"/>
      <c r="B39" s="316" t="s">
        <v>268</v>
      </c>
      <c r="C39" s="351">
        <v>-70756.918464499206</v>
      </c>
      <c r="D39" s="354">
        <v>-79981.268526461674</v>
      </c>
      <c r="E39" s="351">
        <v>-3537.4615259428283</v>
      </c>
      <c r="F39" s="354">
        <v>-44008.731690681918</v>
      </c>
      <c r="G39" s="351">
        <v>-12619.467333046267</v>
      </c>
    </row>
    <row r="40" spans="1:7">
      <c r="A40" s="320"/>
      <c r="B40" s="60" t="s">
        <v>116</v>
      </c>
      <c r="C40" s="351">
        <v>27364.797089026932</v>
      </c>
      <c r="D40" s="352">
        <v>72978.663499032613</v>
      </c>
      <c r="E40" s="351">
        <v>-52711.718647613568</v>
      </c>
      <c r="F40" s="352">
        <v>54505.269817565881</v>
      </c>
      <c r="G40" s="351">
        <v>-55757.500579667336</v>
      </c>
    </row>
    <row r="41" spans="1:7" hidden="1">
      <c r="A41" s="320"/>
      <c r="B41" s="60" t="s">
        <v>291</v>
      </c>
      <c r="C41" s="351">
        <v>0</v>
      </c>
      <c r="D41" s="352">
        <v>0</v>
      </c>
      <c r="E41" s="351">
        <v>0</v>
      </c>
      <c r="F41" s="352">
        <v>0</v>
      </c>
      <c r="G41" s="351">
        <v>0</v>
      </c>
    </row>
    <row r="42" spans="1:7">
      <c r="A42" s="320"/>
      <c r="B42" s="60" t="s">
        <v>234</v>
      </c>
      <c r="C42" s="351">
        <v>-84</v>
      </c>
      <c r="D42" s="352">
        <v>-112.19946055000003</v>
      </c>
      <c r="E42" s="351">
        <v>33</v>
      </c>
      <c r="F42" s="352">
        <v>-111</v>
      </c>
      <c r="G42" s="351">
        <v>-114</v>
      </c>
    </row>
    <row r="43" spans="1:7">
      <c r="A43" s="320"/>
      <c r="B43" s="460" t="s">
        <v>306</v>
      </c>
      <c r="C43" s="353">
        <v>-66.947524999999999</v>
      </c>
      <c r="D43" s="354">
        <v>-6428</v>
      </c>
      <c r="E43" s="353">
        <v>0</v>
      </c>
      <c r="F43" s="354">
        <v>0</v>
      </c>
      <c r="G43" s="353">
        <v>0</v>
      </c>
    </row>
    <row r="44" spans="1:7">
      <c r="A44" s="320"/>
      <c r="B44" s="60" t="s">
        <v>114</v>
      </c>
      <c r="C44" s="392">
        <v>0</v>
      </c>
      <c r="D44" s="354">
        <v>69.199460549999998</v>
      </c>
      <c r="E44" s="353">
        <v>0</v>
      </c>
      <c r="F44" s="354">
        <v>-0.10259597733333381</v>
      </c>
      <c r="G44" s="353">
        <v>0.10259597733333381</v>
      </c>
    </row>
    <row r="45" spans="1:7">
      <c r="A45" s="320"/>
      <c r="B45" s="60" t="s">
        <v>235</v>
      </c>
      <c r="C45" s="351">
        <v>-8638</v>
      </c>
      <c r="D45" s="352">
        <v>0</v>
      </c>
      <c r="E45" s="353">
        <v>0</v>
      </c>
      <c r="F45" s="354">
        <v>-300</v>
      </c>
      <c r="G45" s="353">
        <v>0</v>
      </c>
    </row>
    <row r="46" spans="1:7" hidden="1">
      <c r="A46" s="320"/>
      <c r="B46" s="60" t="s">
        <v>294</v>
      </c>
      <c r="C46" s="351">
        <v>0</v>
      </c>
      <c r="D46" s="352">
        <v>0</v>
      </c>
      <c r="E46" s="351">
        <v>0</v>
      </c>
      <c r="F46" s="352">
        <v>0</v>
      </c>
      <c r="G46" s="351">
        <v>0</v>
      </c>
    </row>
    <row r="47" spans="1:7" hidden="1">
      <c r="A47" s="320"/>
      <c r="B47" s="60" t="s">
        <v>288</v>
      </c>
      <c r="C47" s="351">
        <v>0</v>
      </c>
      <c r="D47" s="352">
        <v>0</v>
      </c>
      <c r="E47" s="351">
        <v>0</v>
      </c>
      <c r="F47" s="352">
        <v>0</v>
      </c>
      <c r="G47" s="351">
        <v>0</v>
      </c>
    </row>
    <row r="48" spans="1:7" ht="11.25" customHeight="1">
      <c r="A48" s="320"/>
      <c r="B48" s="58" t="s">
        <v>99</v>
      </c>
      <c r="C48" s="351">
        <v>1085</v>
      </c>
      <c r="D48" s="352">
        <v>0</v>
      </c>
      <c r="E48" s="353">
        <v>609</v>
      </c>
      <c r="F48" s="352">
        <v>463</v>
      </c>
      <c r="G48" s="351">
        <v>0</v>
      </c>
    </row>
    <row r="49" spans="1:7" ht="11.25" customHeight="1">
      <c r="A49" s="320"/>
      <c r="B49" s="58" t="s">
        <v>60</v>
      </c>
      <c r="C49" s="351">
        <v>1839.0192429857975</v>
      </c>
      <c r="D49" s="352">
        <v>1142.2489800609051</v>
      </c>
      <c r="E49" s="353">
        <v>2367.4056053348554</v>
      </c>
      <c r="F49" s="352">
        <v>1120.1873344554597</v>
      </c>
      <c r="G49" s="351">
        <v>1041.1548421277153</v>
      </c>
    </row>
    <row r="50" spans="1:7" hidden="1">
      <c r="A50" s="320"/>
      <c r="B50" s="58" t="s">
        <v>292</v>
      </c>
      <c r="C50" s="351">
        <v>0</v>
      </c>
      <c r="D50" s="425">
        <v>0</v>
      </c>
      <c r="E50" s="351">
        <v>0</v>
      </c>
      <c r="F50" s="352">
        <v>0</v>
      </c>
      <c r="G50" s="351">
        <v>0</v>
      </c>
    </row>
    <row r="51" spans="1:7" ht="12" customHeight="1">
      <c r="A51" s="320"/>
      <c r="B51" s="58"/>
      <c r="C51" s="351"/>
      <c r="D51" s="352"/>
      <c r="E51" s="353"/>
      <c r="F51" s="352"/>
      <c r="G51" s="351"/>
    </row>
    <row r="52" spans="1:7" s="336" customFormat="1">
      <c r="A52" s="320"/>
      <c r="B52" s="64" t="s">
        <v>197</v>
      </c>
      <c r="C52" s="355">
        <v>-148008</v>
      </c>
      <c r="D52" s="356">
        <v>-106304.77887878462</v>
      </c>
      <c r="E52" s="355">
        <v>-151962.16074340837</v>
      </c>
      <c r="F52" s="356">
        <v>-85391</v>
      </c>
      <c r="G52" s="355">
        <v>-158381</v>
      </c>
    </row>
    <row r="53" spans="1:7" ht="5.0999999999999996" customHeight="1">
      <c r="A53" s="320"/>
      <c r="B53" s="58"/>
      <c r="C53" s="349"/>
      <c r="D53" s="350"/>
      <c r="E53" s="349"/>
      <c r="F53" s="350"/>
      <c r="G53" s="349"/>
    </row>
    <row r="54" spans="1:7" s="336" customFormat="1">
      <c r="A54" s="320"/>
      <c r="B54" s="62" t="s">
        <v>46</v>
      </c>
      <c r="C54" s="355"/>
      <c r="D54" s="356"/>
      <c r="E54" s="355"/>
      <c r="F54" s="356"/>
      <c r="G54" s="355"/>
    </row>
    <row r="55" spans="1:7" ht="5.0999999999999996" customHeight="1">
      <c r="A55" s="320"/>
      <c r="B55" s="58"/>
      <c r="C55" s="349"/>
      <c r="D55" s="350"/>
      <c r="E55" s="349"/>
      <c r="F55" s="350"/>
      <c r="G55" s="349"/>
    </row>
    <row r="56" spans="1:7">
      <c r="A56" s="320"/>
      <c r="B56" s="61" t="s">
        <v>284</v>
      </c>
      <c r="C56" s="351">
        <v>-32598.953698485217</v>
      </c>
      <c r="D56" s="352">
        <v>-14814.966432452853</v>
      </c>
      <c r="E56" s="351">
        <v>986.31935794882884</v>
      </c>
      <c r="F56" s="352">
        <v>890.58089393112823</v>
      </c>
      <c r="G56" s="351">
        <v>-20742.665706568569</v>
      </c>
    </row>
    <row r="57" spans="1:7">
      <c r="A57" s="320"/>
      <c r="B57" s="61" t="s">
        <v>285</v>
      </c>
      <c r="C57" s="351">
        <v>19865.323436390005</v>
      </c>
      <c r="D57" s="352">
        <v>14939.234018590027</v>
      </c>
      <c r="E57" s="351">
        <v>162.27828970999167</v>
      </c>
      <c r="F57" s="352">
        <v>-862.62277392999954</v>
      </c>
      <c r="G57" s="351">
        <v>1276.9618917499997</v>
      </c>
    </row>
    <row r="58" spans="1:7">
      <c r="A58" s="320"/>
      <c r="B58" s="389" t="s">
        <v>283</v>
      </c>
      <c r="C58" s="351">
        <v>-18471.388805848514</v>
      </c>
      <c r="D58" s="352">
        <v>-18211.551608775953</v>
      </c>
      <c r="E58" s="351">
        <v>-19645.822124259234</v>
      </c>
      <c r="F58" s="352">
        <v>-20935.346397393529</v>
      </c>
      <c r="G58" s="351">
        <v>-19758.991594485429</v>
      </c>
    </row>
    <row r="59" spans="1:7">
      <c r="A59" s="320"/>
      <c r="B59" s="61" t="s">
        <v>236</v>
      </c>
      <c r="C59" s="353">
        <v>-446.99360000000007</v>
      </c>
      <c r="D59" s="352">
        <v>-4383.6231347993553</v>
      </c>
      <c r="E59" s="351">
        <v>3105.622488575676</v>
      </c>
      <c r="F59" s="352">
        <v>-119.11976127054724</v>
      </c>
      <c r="G59" s="351">
        <v>35.836972674226033</v>
      </c>
    </row>
    <row r="60" spans="1:7">
      <c r="A60" s="320"/>
      <c r="B60" s="61" t="s">
        <v>169</v>
      </c>
      <c r="C60" s="351">
        <v>-41579.664802518048</v>
      </c>
      <c r="D60" s="352">
        <v>-39192.581768330841</v>
      </c>
      <c r="E60" s="351">
        <v>-23309.75400719652</v>
      </c>
      <c r="F60" s="352">
        <v>-54561.333353584618</v>
      </c>
      <c r="G60" s="351">
        <v>-23199.69722429218</v>
      </c>
    </row>
    <row r="61" spans="1:7">
      <c r="A61" s="320"/>
      <c r="B61" s="61" t="s">
        <v>117</v>
      </c>
      <c r="C61" s="351">
        <v>-4707.2026703595802</v>
      </c>
      <c r="D61" s="352">
        <v>416.31102773192106</v>
      </c>
      <c r="E61" s="351">
        <v>-8416.4662366482626</v>
      </c>
      <c r="F61" s="352">
        <v>-29813.189267631988</v>
      </c>
      <c r="G61" s="351">
        <v>-4031.6787814587478</v>
      </c>
    </row>
    <row r="62" spans="1:7">
      <c r="A62" s="320"/>
      <c r="B62" s="389" t="s">
        <v>279</v>
      </c>
      <c r="C62" s="351">
        <v>83.360050000000001</v>
      </c>
      <c r="D62" s="352">
        <v>4390.6633673436854</v>
      </c>
      <c r="E62" s="353">
        <v>0</v>
      </c>
      <c r="F62" s="352">
        <v>0</v>
      </c>
      <c r="G62" s="351">
        <v>8.3328322576179481</v>
      </c>
    </row>
    <row r="63" spans="1:7" outlineLevel="1">
      <c r="A63" s="320"/>
      <c r="B63" s="461" t="s">
        <v>305</v>
      </c>
      <c r="C63" s="353">
        <v>0</v>
      </c>
      <c r="D63" s="354">
        <v>-0.20046030393041292</v>
      </c>
      <c r="E63" s="353">
        <v>-6.0956309277114542</v>
      </c>
      <c r="F63" s="354">
        <v>-1686.6652861148082</v>
      </c>
      <c r="G63" s="351">
        <v>0</v>
      </c>
    </row>
    <row r="64" spans="1:7">
      <c r="A64" s="320"/>
      <c r="B64" s="60" t="s">
        <v>280</v>
      </c>
      <c r="C64" s="353">
        <v>-7103.1366092266962</v>
      </c>
      <c r="D64" s="354">
        <v>166.04821191597858</v>
      </c>
      <c r="E64" s="353">
        <v>410.22199609698959</v>
      </c>
      <c r="F64" s="354">
        <v>-320.64200940249742</v>
      </c>
      <c r="G64" s="351">
        <v>317.35987097140816</v>
      </c>
    </row>
    <row r="65" spans="1:7" ht="11.25" customHeight="1">
      <c r="A65" s="320"/>
      <c r="B65" s="60" t="s">
        <v>282</v>
      </c>
      <c r="C65" s="353">
        <v>-1523.9283315039718</v>
      </c>
      <c r="D65" s="354">
        <v>-748.44931560151622</v>
      </c>
      <c r="E65" s="353">
        <v>3.2786544384232741</v>
      </c>
      <c r="F65" s="354">
        <v>-133.06675361270788</v>
      </c>
      <c r="G65" s="351">
        <v>0</v>
      </c>
    </row>
    <row r="66" spans="1:7" hidden="1">
      <c r="A66" s="320"/>
      <c r="B66" s="283" t="s">
        <v>295</v>
      </c>
      <c r="C66" s="353">
        <v>0</v>
      </c>
      <c r="D66" s="354">
        <v>0</v>
      </c>
      <c r="E66" s="353">
        <v>0</v>
      </c>
      <c r="F66" s="354">
        <v>0</v>
      </c>
      <c r="G66" s="351">
        <v>0</v>
      </c>
    </row>
    <row r="67" spans="1:7" hidden="1">
      <c r="A67" s="320"/>
      <c r="B67" s="415" t="s">
        <v>290</v>
      </c>
      <c r="C67" s="353">
        <v>0</v>
      </c>
      <c r="D67" s="352">
        <v>0</v>
      </c>
      <c r="E67" s="353">
        <v>0</v>
      </c>
      <c r="F67" s="352">
        <v>0</v>
      </c>
      <c r="G67" s="351">
        <v>0</v>
      </c>
    </row>
    <row r="68" spans="1:7" hidden="1">
      <c r="A68" s="320"/>
      <c r="B68" s="283" t="s">
        <v>289</v>
      </c>
      <c r="C68" s="351">
        <v>0</v>
      </c>
      <c r="D68" s="352">
        <v>0</v>
      </c>
      <c r="E68" s="351">
        <v>0</v>
      </c>
      <c r="F68" s="354">
        <v>0</v>
      </c>
      <c r="G68" s="351">
        <v>0</v>
      </c>
    </row>
    <row r="69" spans="1:7" ht="5.0999999999999996" customHeight="1">
      <c r="A69" s="320"/>
      <c r="B69" s="58"/>
      <c r="C69" s="349"/>
      <c r="D69" s="350"/>
      <c r="E69" s="349"/>
      <c r="F69" s="350"/>
      <c r="G69" s="349"/>
    </row>
    <row r="70" spans="1:7" s="336" customFormat="1">
      <c r="A70" s="320"/>
      <c r="B70" s="64" t="s">
        <v>186</v>
      </c>
      <c r="C70" s="355">
        <v>-86483</v>
      </c>
      <c r="D70" s="356">
        <v>-57439.11609468286</v>
      </c>
      <c r="E70" s="355">
        <v>-46710.363660423056</v>
      </c>
      <c r="F70" s="356">
        <v>-107541</v>
      </c>
      <c r="G70" s="355">
        <v>-66096</v>
      </c>
    </row>
    <row r="71" spans="1:7" ht="5.0999999999999996" customHeight="1">
      <c r="A71" s="320"/>
      <c r="B71" s="58"/>
      <c r="C71" s="349"/>
      <c r="D71" s="350"/>
      <c r="E71" s="349"/>
      <c r="F71" s="350"/>
      <c r="G71" s="349"/>
    </row>
    <row r="72" spans="1:7" ht="22.5">
      <c r="A72" s="320"/>
      <c r="B72" s="76" t="s">
        <v>224</v>
      </c>
      <c r="C72" s="355">
        <v>-16457.400000000001</v>
      </c>
      <c r="D72" s="356">
        <v>11504.617153742467</v>
      </c>
      <c r="E72" s="355">
        <v>15673.846007745829</v>
      </c>
      <c r="F72" s="356">
        <v>-1641</v>
      </c>
      <c r="G72" s="355">
        <v>-16380</v>
      </c>
    </row>
    <row r="73" spans="1:7" s="357" customFormat="1">
      <c r="A73" s="320"/>
      <c r="B73" s="77" t="s">
        <v>187</v>
      </c>
      <c r="C73" s="351">
        <v>1886.1463239441885</v>
      </c>
      <c r="D73" s="352">
        <v>1794.7030334063211</v>
      </c>
      <c r="E73" s="351">
        <v>-6200.7170095162137</v>
      </c>
      <c r="F73" s="352">
        <v>-2942.4490965104642</v>
      </c>
      <c r="G73" s="351">
        <v>-1504.1315236271596</v>
      </c>
    </row>
    <row r="74" spans="1:7" ht="7.5" customHeight="1">
      <c r="A74" s="320"/>
      <c r="B74" s="60"/>
      <c r="C74" s="351"/>
      <c r="D74" s="352"/>
      <c r="E74" s="351"/>
      <c r="F74" s="352"/>
      <c r="G74" s="351"/>
    </row>
    <row r="75" spans="1:7">
      <c r="A75" s="320"/>
      <c r="B75" s="60" t="s">
        <v>188</v>
      </c>
      <c r="C75" s="351">
        <v>90521.258395514218</v>
      </c>
      <c r="D75" s="352">
        <v>77221.184673505646</v>
      </c>
      <c r="E75" s="351">
        <v>67747.455675276025</v>
      </c>
      <c r="F75" s="352">
        <v>72328.504771786495</v>
      </c>
      <c r="G75" s="351">
        <v>90213.766241905192</v>
      </c>
    </row>
    <row r="76" spans="1:7" s="336" customFormat="1">
      <c r="A76" s="320"/>
      <c r="B76" s="235" t="s">
        <v>189</v>
      </c>
      <c r="C76" s="358">
        <v>75949.781502205486</v>
      </c>
      <c r="D76" s="359">
        <v>90520.50486065443</v>
      </c>
      <c r="E76" s="358">
        <v>77221.184673505646</v>
      </c>
      <c r="F76" s="359">
        <v>67747.055675276031</v>
      </c>
      <c r="G76" s="358">
        <v>72328.504771786495</v>
      </c>
    </row>
    <row r="77" spans="1:7">
      <c r="D77" s="360"/>
      <c r="F77" s="361"/>
      <c r="G77" s="316"/>
    </row>
    <row r="78" spans="1:7">
      <c r="B78" s="418"/>
      <c r="C78" s="417"/>
      <c r="D78" s="417"/>
      <c r="E78" s="417"/>
      <c r="F78" s="417"/>
      <c r="G78" s="419"/>
    </row>
    <row r="79" spans="1:7">
      <c r="B79" s="417"/>
      <c r="C79" s="420"/>
      <c r="D79" s="412"/>
      <c r="E79" s="420"/>
      <c r="F79" s="412"/>
      <c r="G79" s="420"/>
    </row>
    <row r="80" spans="1:7">
      <c r="B80" s="417"/>
      <c r="C80" s="420"/>
      <c r="D80" s="412"/>
      <c r="E80" s="420"/>
      <c r="F80" s="412"/>
      <c r="G80" s="420"/>
    </row>
    <row r="81" spans="2:7">
      <c r="B81" s="417"/>
      <c r="C81" s="420"/>
      <c r="D81" s="412"/>
      <c r="E81" s="420"/>
      <c r="F81" s="412"/>
      <c r="G81" s="420"/>
    </row>
    <row r="120" spans="3:7">
      <c r="C120" s="371"/>
      <c r="D120" s="371"/>
      <c r="E120" s="371"/>
      <c r="F120" s="372"/>
      <c r="G120" s="372"/>
    </row>
    <row r="146" spans="3:7">
      <c r="C146" s="379"/>
      <c r="D146" s="379"/>
      <c r="E146" s="379"/>
      <c r="F146" s="380"/>
      <c r="G146" s="380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scale="97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"/>
  <sheetViews>
    <sheetView showGridLines="0" view="pageBreakPreview" zoomScaleNormal="100" zoomScaleSheetLayoutView="100" workbookViewId="0">
      <selection activeCell="B1" sqref="B1"/>
    </sheetView>
  </sheetViews>
  <sheetFormatPr defaultColWidth="9.140625"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2" style="2" customWidth="1"/>
    <col min="9" max="16384" width="9.140625" style="2"/>
  </cols>
  <sheetData>
    <row r="1" spans="1:9">
      <c r="A1" s="203" t="s">
        <v>13</v>
      </c>
    </row>
    <row r="3" spans="1:9" ht="12.6" customHeight="1">
      <c r="A3" s="199">
        <v>4</v>
      </c>
      <c r="B3" s="1" t="s">
        <v>127</v>
      </c>
      <c r="C3" s="1"/>
      <c r="D3" s="1"/>
      <c r="E3" s="1"/>
      <c r="F3" s="1"/>
      <c r="G3" s="1"/>
    </row>
    <row r="4" spans="1:9" ht="12.6" customHeight="1">
      <c r="A4" s="20"/>
      <c r="B4" s="38"/>
      <c r="C4" s="38"/>
      <c r="D4" s="38"/>
      <c r="E4" s="38"/>
      <c r="F4" s="38"/>
      <c r="G4" s="3" t="str">
        <f>'Trends file-1'!$G$6</f>
        <v>Amount in Rs Mn, except ratios</v>
      </c>
      <c r="H4" s="38"/>
      <c r="I4" s="38"/>
    </row>
    <row r="5" spans="1:9" ht="12.6" customHeight="1">
      <c r="A5" s="20"/>
      <c r="B5" s="491" t="s">
        <v>0</v>
      </c>
      <c r="C5" s="487" t="s">
        <v>1</v>
      </c>
      <c r="D5" s="488"/>
      <c r="E5" s="488"/>
      <c r="F5" s="488"/>
      <c r="G5" s="488"/>
    </row>
    <row r="6" spans="1:9" ht="24.95" customHeight="1">
      <c r="A6" s="20"/>
      <c r="B6" s="491"/>
      <c r="C6" s="159">
        <f>'Trends file-1'!C8</f>
        <v>45473</v>
      </c>
      <c r="D6" s="159">
        <f>'Trends file-1'!D8</f>
        <v>45382</v>
      </c>
      <c r="E6" s="159">
        <f>'Trends file-1'!E8</f>
        <v>45291</v>
      </c>
      <c r="F6" s="159">
        <f>'Trends file-1'!F8</f>
        <v>45199</v>
      </c>
      <c r="G6" s="159">
        <f>'Trends file-1'!G8</f>
        <v>45107</v>
      </c>
      <c r="I6" s="40"/>
    </row>
    <row r="7" spans="1:9" ht="12.6" customHeight="1">
      <c r="A7" s="207"/>
      <c r="B7" s="49" t="s">
        <v>4</v>
      </c>
      <c r="C7" s="141">
        <v>385064</v>
      </c>
      <c r="D7" s="187">
        <v>375990.85835775931</v>
      </c>
      <c r="E7" s="141">
        <v>378995.42081659916</v>
      </c>
      <c r="F7" s="187">
        <v>370437.57600859192</v>
      </c>
      <c r="G7" s="141">
        <v>374400.45076204202</v>
      </c>
      <c r="I7" s="75"/>
    </row>
    <row r="8" spans="1:9" ht="12.6" customHeight="1">
      <c r="A8" s="207"/>
      <c r="B8" s="50" t="s">
        <v>57</v>
      </c>
      <c r="C8" s="119">
        <v>199442</v>
      </c>
      <c r="D8" s="131">
        <v>195904.96373130448</v>
      </c>
      <c r="E8" s="119">
        <v>200442.63899788403</v>
      </c>
      <c r="F8" s="131">
        <v>196649.56576009793</v>
      </c>
      <c r="G8" s="119">
        <v>197460.50608275994</v>
      </c>
      <c r="I8" s="75"/>
    </row>
    <row r="9" spans="1:9" s="29" customFormat="1">
      <c r="A9" s="207"/>
      <c r="B9" s="84" t="s">
        <v>58</v>
      </c>
      <c r="C9" s="142">
        <v>0.51794506887166814</v>
      </c>
      <c r="D9" s="188">
        <v>0.52103650760811537</v>
      </c>
      <c r="E9" s="142">
        <v>0.52887878847190828</v>
      </c>
      <c r="F9" s="188">
        <v>0.53085750068599102</v>
      </c>
      <c r="G9" s="142">
        <v>0.52740456289744175</v>
      </c>
      <c r="I9" s="75"/>
    </row>
    <row r="10" spans="1:9">
      <c r="A10" s="207"/>
      <c r="B10" s="50" t="s">
        <v>15</v>
      </c>
      <c r="C10" s="119">
        <v>93550.030900113401</v>
      </c>
      <c r="D10" s="131">
        <v>94230.859691829508</v>
      </c>
      <c r="E10" s="119">
        <v>98442.409839923072</v>
      </c>
      <c r="F10" s="131">
        <v>99294.097876943968</v>
      </c>
      <c r="G10" s="119">
        <v>100789.88044133491</v>
      </c>
      <c r="I10" s="75"/>
    </row>
    <row r="11" spans="1:9">
      <c r="A11" s="207"/>
      <c r="B11" s="50" t="s">
        <v>9</v>
      </c>
      <c r="C11" s="119"/>
      <c r="D11" s="131">
        <v>50198.896888706011</v>
      </c>
      <c r="E11" s="119">
        <v>63088.894126902989</v>
      </c>
      <c r="F11" s="131">
        <v>50055.168407913006</v>
      </c>
      <c r="G11" s="119">
        <v>53994.529955540995</v>
      </c>
      <c r="I11" s="75"/>
    </row>
    <row r="12" spans="1:9">
      <c r="A12" s="207"/>
      <c r="B12" s="49" t="s">
        <v>100</v>
      </c>
      <c r="C12" s="119">
        <v>9117</v>
      </c>
      <c r="D12" s="131">
        <v>8302.9675006180005</v>
      </c>
      <c r="E12" s="119">
        <v>7032.2388830130003</v>
      </c>
      <c r="F12" s="131">
        <v>5860.3801213650004</v>
      </c>
      <c r="G12" s="119">
        <v>5898.7032172729996</v>
      </c>
      <c r="I12" s="75"/>
    </row>
    <row r="13" spans="1:9">
      <c r="A13" s="207"/>
      <c r="B13" s="49" t="s">
        <v>101</v>
      </c>
      <c r="C13" s="119">
        <v>52903.430900113402</v>
      </c>
      <c r="D13" s="131">
        <v>52334.930303741494</v>
      </c>
      <c r="E13" s="119">
        <v>42385.754596033075</v>
      </c>
      <c r="F13" s="131">
        <v>55099.509590395952</v>
      </c>
      <c r="G13" s="119">
        <v>52692.453703066923</v>
      </c>
      <c r="I13" s="75"/>
    </row>
    <row r="14" spans="1:9">
      <c r="A14" s="207"/>
      <c r="B14" s="49" t="s">
        <v>29</v>
      </c>
      <c r="C14" s="119">
        <v>16356</v>
      </c>
      <c r="D14" s="131">
        <v>15324.58524618201</v>
      </c>
      <c r="E14" s="119">
        <v>12412.227551540003</v>
      </c>
      <c r="F14" s="131">
        <v>16756.022667388999</v>
      </c>
      <c r="G14" s="119">
        <v>14459.856345737</v>
      </c>
      <c r="I14" s="75"/>
    </row>
    <row r="15" spans="1:9">
      <c r="A15" s="207"/>
      <c r="B15" s="301" t="s">
        <v>225</v>
      </c>
      <c r="C15" s="119">
        <v>36548.930900113402</v>
      </c>
      <c r="D15" s="131">
        <v>37010.345057559483</v>
      </c>
      <c r="E15" s="119">
        <v>29973.527044493072</v>
      </c>
      <c r="F15" s="131">
        <v>38343.486923006953</v>
      </c>
      <c r="G15" s="119">
        <v>38232.597357329927</v>
      </c>
      <c r="I15" s="75"/>
    </row>
    <row r="16" spans="1:9">
      <c r="A16" s="207"/>
      <c r="B16" s="302" t="s">
        <v>226</v>
      </c>
      <c r="C16" s="119">
        <v>7298</v>
      </c>
      <c r="D16" s="131">
        <v>7492.6419273470001</v>
      </c>
      <c r="E16" s="119">
        <v>5057.4592853499962</v>
      </c>
      <c r="F16" s="131">
        <v>8745.3232275790051</v>
      </c>
      <c r="G16" s="119">
        <v>9212.7569480129987</v>
      </c>
      <c r="I16" s="75"/>
    </row>
    <row r="17" spans="1:9">
      <c r="A17" s="207"/>
      <c r="B17" s="302" t="s">
        <v>227</v>
      </c>
      <c r="C17" s="119">
        <v>29250.930900113402</v>
      </c>
      <c r="D17" s="131">
        <v>29517.703130212481</v>
      </c>
      <c r="E17" s="119">
        <v>24916.067759143076</v>
      </c>
      <c r="F17" s="131">
        <v>29598.163695427946</v>
      </c>
      <c r="G17" s="119">
        <v>29019.84040931693</v>
      </c>
      <c r="I17" s="75"/>
    </row>
    <row r="18" spans="1:9">
      <c r="A18" s="207"/>
      <c r="B18" s="301" t="s">
        <v>303</v>
      </c>
      <c r="C18" s="119">
        <v>-12349.4</v>
      </c>
      <c r="D18" s="131">
        <v>8802.4738631900073</v>
      </c>
      <c r="E18" s="119">
        <v>494.92303333600796</v>
      </c>
      <c r="F18" s="131">
        <v>16190.140591499996</v>
      </c>
      <c r="G18" s="119">
        <v>12895.796544593999</v>
      </c>
      <c r="I18" s="75"/>
    </row>
    <row r="19" spans="1:9" s="1" customFormat="1">
      <c r="A19" s="207"/>
      <c r="B19" s="304" t="s">
        <v>304</v>
      </c>
      <c r="C19" s="118">
        <v>41599.430900113402</v>
      </c>
      <c r="D19" s="183">
        <v>20715.729267022471</v>
      </c>
      <c r="E19" s="118">
        <v>24421.544725807067</v>
      </c>
      <c r="F19" s="183">
        <v>13407.423103927953</v>
      </c>
      <c r="G19" s="118">
        <v>16125.443864722922</v>
      </c>
      <c r="I19" s="75"/>
    </row>
    <row r="20" spans="1:9" s="1" customFormat="1">
      <c r="A20" s="207"/>
      <c r="B20" s="49" t="s">
        <v>53</v>
      </c>
      <c r="C20" s="119">
        <v>80069.550674239916</v>
      </c>
      <c r="D20" s="131">
        <v>105163.20890964971</v>
      </c>
      <c r="E20" s="119">
        <v>92739.76602023789</v>
      </c>
      <c r="F20" s="131">
        <v>92060.654389181494</v>
      </c>
      <c r="G20" s="119">
        <v>104857.55087374314</v>
      </c>
      <c r="I20" s="75"/>
    </row>
    <row r="21" spans="1:9" s="1" customFormat="1">
      <c r="A21" s="207"/>
      <c r="B21" s="49" t="s">
        <v>54</v>
      </c>
      <c r="C21" s="119">
        <v>119372.44932576008</v>
      </c>
      <c r="D21" s="131">
        <v>90741.754821654773</v>
      </c>
      <c r="E21" s="119">
        <v>107702.87297764614</v>
      </c>
      <c r="F21" s="131">
        <v>104588.91137091644</v>
      </c>
      <c r="G21" s="119">
        <v>92602.9552090168</v>
      </c>
      <c r="I21" s="75"/>
    </row>
    <row r="22" spans="1:9">
      <c r="A22" s="207"/>
      <c r="B22" s="82" t="s">
        <v>62</v>
      </c>
      <c r="C22" s="143">
        <v>5106886.093624522</v>
      </c>
      <c r="D22" s="189">
        <v>5052509.8319254154</v>
      </c>
      <c r="E22" s="143">
        <v>5006138.8540223213</v>
      </c>
      <c r="F22" s="189">
        <v>4982947.6826204127</v>
      </c>
      <c r="G22" s="143">
        <v>4936886.4680810031</v>
      </c>
    </row>
    <row r="23" spans="1:9" s="29" customFormat="1" ht="21.75" customHeight="1">
      <c r="A23" s="31"/>
      <c r="B23" s="482"/>
      <c r="C23" s="482"/>
      <c r="D23" s="482"/>
      <c r="E23" s="482"/>
      <c r="F23" s="482"/>
      <c r="G23" s="482"/>
    </row>
    <row r="24" spans="1:9" ht="12.6" customHeight="1">
      <c r="A24" s="19"/>
      <c r="B24" s="201" t="s">
        <v>128</v>
      </c>
      <c r="C24" s="1"/>
      <c r="D24" s="1"/>
      <c r="E24" s="1"/>
      <c r="F24" s="1"/>
      <c r="G24" s="1"/>
    </row>
    <row r="25" spans="1:9" ht="12.6" customHeight="1">
      <c r="A25" s="19"/>
      <c r="B25" s="1"/>
      <c r="C25" s="1"/>
      <c r="D25" s="1"/>
      <c r="E25" s="1"/>
      <c r="F25" s="1"/>
      <c r="G25" s="1"/>
    </row>
    <row r="26" spans="1:9" ht="12.6" customHeight="1">
      <c r="A26" s="199">
        <v>4.0999999999999996</v>
      </c>
      <c r="B26" s="1" t="s">
        <v>129</v>
      </c>
      <c r="C26" s="1"/>
      <c r="D26" s="1"/>
      <c r="E26" s="1"/>
      <c r="F26" s="1"/>
      <c r="G26" s="1"/>
    </row>
    <row r="27" spans="1:9" ht="12.6" customHeight="1">
      <c r="A27" s="19"/>
      <c r="B27" s="1"/>
      <c r="C27" s="1"/>
      <c r="D27" s="1"/>
      <c r="E27" s="1"/>
      <c r="F27" s="1"/>
      <c r="G27" s="3" t="str">
        <f>'Trends file-1'!$G$6</f>
        <v>Amount in Rs Mn, except ratios</v>
      </c>
    </row>
    <row r="28" spans="1:9" ht="12.6" customHeight="1">
      <c r="A28" s="19"/>
      <c r="B28" s="483" t="s">
        <v>0</v>
      </c>
      <c r="C28" s="487" t="s">
        <v>1</v>
      </c>
      <c r="D28" s="488"/>
      <c r="E28" s="488"/>
      <c r="F28" s="488"/>
      <c r="G28" s="488"/>
    </row>
    <row r="29" spans="1:9" ht="24" customHeight="1">
      <c r="A29" s="19"/>
      <c r="B29" s="484"/>
      <c r="C29" s="159">
        <f>$C$6</f>
        <v>45473</v>
      </c>
      <c r="D29" s="159">
        <f>$D$6</f>
        <v>45382</v>
      </c>
      <c r="E29" s="159">
        <f>$E$6</f>
        <v>45291</v>
      </c>
      <c r="F29" s="159">
        <f>$F$6</f>
        <v>45199</v>
      </c>
      <c r="G29" s="159">
        <f>$G$6</f>
        <v>45107</v>
      </c>
    </row>
    <row r="30" spans="1:9" ht="12.6" customHeight="1">
      <c r="A30" s="207"/>
      <c r="B30" s="38" t="s">
        <v>4</v>
      </c>
      <c r="C30" s="37">
        <v>291306</v>
      </c>
      <c r="D30" s="116">
        <v>285983.92809541686</v>
      </c>
      <c r="E30" s="37">
        <v>278939.51865020895</v>
      </c>
      <c r="F30" s="116">
        <v>270771.77263154706</v>
      </c>
      <c r="G30" s="37">
        <v>264568.107835904</v>
      </c>
    </row>
    <row r="31" spans="1:9" ht="12.6" customHeight="1">
      <c r="A31" s="207"/>
      <c r="B31" s="50" t="s">
        <v>102</v>
      </c>
      <c r="C31" s="145">
        <v>245059</v>
      </c>
      <c r="D31" s="406">
        <v>239720.08454999301</v>
      </c>
      <c r="E31" s="145">
        <v>236419.074179107</v>
      </c>
      <c r="F31" s="406">
        <v>229066.316503946</v>
      </c>
      <c r="G31" s="145">
        <v>223744.00504096202</v>
      </c>
    </row>
    <row r="32" spans="1:9" ht="12.6" customHeight="1">
      <c r="A32" s="207"/>
      <c r="B32" s="38" t="s">
        <v>57</v>
      </c>
      <c r="C32" s="145">
        <v>155825</v>
      </c>
      <c r="D32" s="406">
        <v>152668</v>
      </c>
      <c r="E32" s="145">
        <v>149852</v>
      </c>
      <c r="F32" s="406">
        <v>145491.86900976603</v>
      </c>
      <c r="G32" s="145">
        <v>141429.68108999098</v>
      </c>
    </row>
    <row r="33" spans="1:7" ht="12.6" customHeight="1">
      <c r="A33" s="207"/>
      <c r="B33" s="86" t="s">
        <v>58</v>
      </c>
      <c r="C33" s="404">
        <v>0.53491860792431323</v>
      </c>
      <c r="D33" s="407">
        <v>0.533834194867983</v>
      </c>
      <c r="E33" s="404">
        <v>0.53722040077051569</v>
      </c>
      <c r="F33" s="407">
        <v>0.53732288116953841</v>
      </c>
      <c r="G33" s="404">
        <v>0.53456813917160217</v>
      </c>
    </row>
    <row r="34" spans="1:7" ht="12.6" customHeight="1">
      <c r="A34" s="207"/>
      <c r="B34" s="200" t="s">
        <v>15</v>
      </c>
      <c r="C34" s="145">
        <v>65618</v>
      </c>
      <c r="D34" s="406">
        <v>65419.908877919879</v>
      </c>
      <c r="E34" s="145">
        <v>64441.22199928599</v>
      </c>
      <c r="F34" s="406">
        <v>64395.91606797406</v>
      </c>
      <c r="G34" s="145">
        <v>62872.929019197967</v>
      </c>
    </row>
    <row r="35" spans="1:7" ht="12.6" customHeight="1">
      <c r="A35" s="207"/>
      <c r="B35" s="49" t="s">
        <v>101</v>
      </c>
      <c r="C35" s="119">
        <v>36593</v>
      </c>
      <c r="D35" s="305">
        <v>35259.824613848912</v>
      </c>
      <c r="E35" s="119">
        <v>40066.552984950991</v>
      </c>
      <c r="F35" s="305">
        <v>38666.163438109055</v>
      </c>
      <c r="G35" s="119">
        <v>32941.28718228497</v>
      </c>
    </row>
    <row r="36" spans="1:7" ht="12.6" customHeight="1">
      <c r="A36" s="207"/>
      <c r="B36" s="301" t="s">
        <v>29</v>
      </c>
      <c r="C36" s="119">
        <v>9257</v>
      </c>
      <c r="D36" s="305">
        <v>8906.9864189570053</v>
      </c>
      <c r="E36" s="119">
        <v>9443.3241092269982</v>
      </c>
      <c r="F36" s="305">
        <v>8230.5770025759994</v>
      </c>
      <c r="G36" s="119">
        <v>7826.7474789470007</v>
      </c>
    </row>
    <row r="37" spans="1:7" ht="12.6" customHeight="1">
      <c r="A37" s="207"/>
      <c r="B37" s="303" t="s">
        <v>228</v>
      </c>
      <c r="C37" s="118">
        <v>27336</v>
      </c>
      <c r="D37" s="306">
        <v>26352.838194891905</v>
      </c>
      <c r="E37" s="118">
        <v>30623.228875723995</v>
      </c>
      <c r="F37" s="306">
        <v>30435.586435533056</v>
      </c>
      <c r="G37" s="118">
        <v>25114.53970333797</v>
      </c>
    </row>
    <row r="38" spans="1:7" ht="12.6" customHeight="1">
      <c r="A38" s="207"/>
      <c r="B38" s="302" t="s">
        <v>226</v>
      </c>
      <c r="C38" s="119">
        <v>2241</v>
      </c>
      <c r="D38" s="305">
        <v>2358.9479126909996</v>
      </c>
      <c r="E38" s="119">
        <v>2367.6565578800005</v>
      </c>
      <c r="F38" s="305">
        <v>2378.3538150019999</v>
      </c>
      <c r="G38" s="119">
        <v>2464.696498842</v>
      </c>
    </row>
    <row r="39" spans="1:7" ht="12.6" customHeight="1">
      <c r="A39" s="207"/>
      <c r="B39" s="304" t="s">
        <v>227</v>
      </c>
      <c r="C39" s="405">
        <v>25094</v>
      </c>
      <c r="D39" s="408">
        <v>23993.890282200908</v>
      </c>
      <c r="E39" s="405">
        <v>28255.572317843995</v>
      </c>
      <c r="F39" s="408">
        <v>28057.232620531056</v>
      </c>
      <c r="G39" s="405">
        <v>22649.84320449597</v>
      </c>
    </row>
    <row r="40" spans="1:7" ht="12.6" customHeight="1">
      <c r="A40" s="207"/>
      <c r="B40" s="73" t="s">
        <v>53</v>
      </c>
      <c r="C40" s="80">
        <v>67815.623324239903</v>
      </c>
      <c r="D40" s="403">
        <v>84971.038859649707</v>
      </c>
      <c r="E40" s="119">
        <v>77594.161303571236</v>
      </c>
      <c r="F40" s="305">
        <v>77872.811555848151</v>
      </c>
      <c r="G40" s="119">
        <v>93354.75537374313</v>
      </c>
    </row>
    <row r="41" spans="1:7" ht="12.6" customHeight="1">
      <c r="A41" s="207"/>
      <c r="B41" s="73" t="s">
        <v>54</v>
      </c>
      <c r="C41" s="78">
        <v>88009.376675760097</v>
      </c>
      <c r="D41" s="191">
        <v>67696.961140350293</v>
      </c>
      <c r="E41" s="78">
        <v>72257.838696428764</v>
      </c>
      <c r="F41" s="191">
        <v>67619.057453917878</v>
      </c>
      <c r="G41" s="78">
        <v>48074.925716247846</v>
      </c>
    </row>
    <row r="42" spans="1:7" ht="12.6" customHeight="1">
      <c r="A42" s="207"/>
      <c r="B42" s="73" t="s">
        <v>298</v>
      </c>
      <c r="C42" s="454">
        <v>9.4051121486323566E-2</v>
      </c>
      <c r="D42" s="455">
        <v>9.5023178503796379E-2</v>
      </c>
      <c r="E42" s="454">
        <v>9.4358459255362709E-2</v>
      </c>
      <c r="F42" s="455">
        <v>9.4019285782570197E-2</v>
      </c>
      <c r="G42" s="454">
        <v>9.1446436166234615E-2</v>
      </c>
    </row>
    <row r="43" spans="1:7" ht="12.6" customHeight="1">
      <c r="A43" s="207"/>
      <c r="B43" s="79" t="s">
        <v>62</v>
      </c>
      <c r="C43" s="81">
        <v>4508876.6493026605</v>
      </c>
      <c r="D43" s="192">
        <v>4463217.7743860269</v>
      </c>
      <c r="E43" s="81">
        <v>4392397.7025636705</v>
      </c>
      <c r="F43" s="192">
        <v>4328778.1447705291</v>
      </c>
      <c r="G43" s="81">
        <v>4272793.6774978451</v>
      </c>
    </row>
    <row r="44" spans="1:7" customFormat="1" ht="22.5" customHeight="1">
      <c r="B44" s="489"/>
      <c r="C44" s="489"/>
      <c r="D44" s="489"/>
      <c r="E44" s="489"/>
      <c r="F44" s="489"/>
      <c r="G44" s="489"/>
    </row>
    <row r="45" spans="1:7" customFormat="1" ht="12.75">
      <c r="B45" s="416"/>
      <c r="C45" s="416"/>
      <c r="D45" s="416"/>
      <c r="E45" s="416"/>
      <c r="F45" s="416"/>
      <c r="G45" s="416"/>
    </row>
    <row r="46" spans="1:7" ht="12" customHeight="1">
      <c r="A46" s="199" t="s">
        <v>97</v>
      </c>
      <c r="B46" s="1" t="s">
        <v>130</v>
      </c>
      <c r="C46" s="1"/>
      <c r="D46" s="1"/>
      <c r="E46" s="1"/>
      <c r="F46" s="1"/>
      <c r="G46" s="1"/>
    </row>
    <row r="47" spans="1:7" ht="12.6" customHeight="1">
      <c r="A47" s="19"/>
      <c r="B47" s="1"/>
      <c r="C47" s="1"/>
      <c r="D47" s="1"/>
      <c r="E47" s="1"/>
      <c r="F47" s="1"/>
      <c r="G47" s="3" t="str">
        <f>'Trends file-1'!$G$6</f>
        <v>Amount in Rs Mn, except ratios</v>
      </c>
    </row>
    <row r="48" spans="1:7" ht="12.6" customHeight="1">
      <c r="A48" s="19"/>
      <c r="B48" s="483" t="s">
        <v>0</v>
      </c>
      <c r="C48" s="487" t="s">
        <v>1</v>
      </c>
      <c r="D48" s="488"/>
      <c r="E48" s="488"/>
      <c r="F48" s="488"/>
      <c r="G48" s="488"/>
    </row>
    <row r="49" spans="1:7" ht="24" customHeight="1">
      <c r="A49" s="19"/>
      <c r="B49" s="484"/>
      <c r="C49" s="159">
        <f>$C$6</f>
        <v>45473</v>
      </c>
      <c r="D49" s="159">
        <f>$D$6</f>
        <v>45382</v>
      </c>
      <c r="E49" s="159">
        <f>$E$6</f>
        <v>45291</v>
      </c>
      <c r="F49" s="159">
        <f>$F$6</f>
        <v>45199</v>
      </c>
      <c r="G49" s="159">
        <f>$G$6</f>
        <v>45107</v>
      </c>
    </row>
    <row r="50" spans="1:7" ht="12.6" customHeight="1">
      <c r="A50" s="207"/>
      <c r="B50" s="38" t="s">
        <v>4</v>
      </c>
      <c r="C50" s="37">
        <v>290461</v>
      </c>
      <c r="D50" s="116">
        <v>285127.95746006875</v>
      </c>
      <c r="E50" s="37">
        <v>278106.91010372434</v>
      </c>
      <c r="F50" s="116">
        <v>269946.91358083882</v>
      </c>
      <c r="G50" s="37">
        <v>263746.87686403503</v>
      </c>
    </row>
    <row r="51" spans="1:7" ht="12.6" customHeight="1">
      <c r="A51" s="207"/>
      <c r="B51" s="50" t="s">
        <v>102</v>
      </c>
      <c r="C51" s="36">
        <v>244420</v>
      </c>
      <c r="D51" s="115">
        <v>239065.52945844602</v>
      </c>
      <c r="E51" s="36">
        <v>235765.606470528</v>
      </c>
      <c r="F51" s="115">
        <v>228432.88320709</v>
      </c>
      <c r="G51" s="36">
        <v>223100.50696018699</v>
      </c>
    </row>
    <row r="52" spans="1:7" ht="12.6" customHeight="1">
      <c r="A52" s="207"/>
      <c r="B52" s="38" t="s">
        <v>57</v>
      </c>
      <c r="C52" s="36">
        <v>155991</v>
      </c>
      <c r="D52" s="115">
        <v>152933.55124278271</v>
      </c>
      <c r="E52" s="36">
        <v>150003.34665031539</v>
      </c>
      <c r="F52" s="115">
        <v>145611.71348259479</v>
      </c>
      <c r="G52" s="36">
        <v>141542.09288044705</v>
      </c>
    </row>
    <row r="53" spans="1:7" ht="12.6" customHeight="1">
      <c r="A53" s="207"/>
      <c r="B53" s="86" t="s">
        <v>58</v>
      </c>
      <c r="C53" s="87">
        <v>0.53704628160062795</v>
      </c>
      <c r="D53" s="190">
        <v>0.5363681366258185</v>
      </c>
      <c r="E53" s="87">
        <v>0.53937295766714066</v>
      </c>
      <c r="F53" s="190">
        <v>0.53940869910701761</v>
      </c>
      <c r="G53" s="87">
        <v>0.5366588395790326</v>
      </c>
    </row>
    <row r="54" spans="1:7" ht="12.6" customHeight="1">
      <c r="A54" s="207"/>
      <c r="B54" s="200" t="s">
        <v>15</v>
      </c>
      <c r="C54" s="36">
        <v>66120</v>
      </c>
      <c r="D54" s="115">
        <v>66041.538377429693</v>
      </c>
      <c r="E54" s="36">
        <v>65086.974002560382</v>
      </c>
      <c r="F54" s="115">
        <v>64903.851497125783</v>
      </c>
      <c r="G54" s="36">
        <v>63355.965076906039</v>
      </c>
    </row>
    <row r="55" spans="1:7" ht="12.6" customHeight="1">
      <c r="A55" s="207"/>
      <c r="B55" s="49" t="s">
        <v>101</v>
      </c>
      <c r="C55" s="119">
        <v>38312</v>
      </c>
      <c r="D55" s="131">
        <v>35882.338870477688</v>
      </c>
      <c r="E55" s="119">
        <v>40831.247325483375</v>
      </c>
      <c r="F55" s="131">
        <v>39389.765135120782</v>
      </c>
      <c r="G55" s="119">
        <v>34439.04450004104</v>
      </c>
    </row>
    <row r="56" spans="1:7" ht="12.6" customHeight="1">
      <c r="A56" s="207"/>
      <c r="B56" s="301" t="s">
        <v>29</v>
      </c>
      <c r="C56" s="119">
        <v>9257</v>
      </c>
      <c r="D56" s="131">
        <v>8906.9864189570053</v>
      </c>
      <c r="E56" s="119">
        <v>9443.3241092269982</v>
      </c>
      <c r="F56" s="131">
        <v>8230.5770025759994</v>
      </c>
      <c r="G56" s="119">
        <v>7826.7474789470007</v>
      </c>
    </row>
    <row r="57" spans="1:7" ht="12.6" customHeight="1">
      <c r="A57" s="207"/>
      <c r="B57" s="303" t="s">
        <v>228</v>
      </c>
      <c r="C57" s="118">
        <v>29055</v>
      </c>
      <c r="D57" s="183">
        <v>26975.352451520681</v>
      </c>
      <c r="E57" s="118">
        <v>31387.923216256379</v>
      </c>
      <c r="F57" s="183">
        <v>31159.188132544783</v>
      </c>
      <c r="G57" s="118">
        <v>26612.29702109404</v>
      </c>
    </row>
    <row r="58" spans="1:7" ht="12.6" customHeight="1">
      <c r="A58" s="207"/>
      <c r="B58" s="302" t="s">
        <v>226</v>
      </c>
      <c r="C58" s="119">
        <v>2241</v>
      </c>
      <c r="D58" s="131">
        <v>2358.9479126909996</v>
      </c>
      <c r="E58" s="119">
        <v>2367.6565578800005</v>
      </c>
      <c r="F58" s="131">
        <v>2378.3538150019999</v>
      </c>
      <c r="G58" s="119">
        <v>2464.696498842</v>
      </c>
    </row>
    <row r="59" spans="1:7" ht="12.6" customHeight="1">
      <c r="A59" s="207"/>
      <c r="B59" s="304" t="s">
        <v>227</v>
      </c>
      <c r="C59" s="307">
        <v>26814</v>
      </c>
      <c r="D59" s="308">
        <v>24616.404538829684</v>
      </c>
      <c r="E59" s="307">
        <v>29020.266658376378</v>
      </c>
      <c r="F59" s="308">
        <v>28780.834317542784</v>
      </c>
      <c r="G59" s="307">
        <v>24147.60052225204</v>
      </c>
    </row>
    <row r="60" spans="1:7" ht="12.6" customHeight="1">
      <c r="A60" s="207"/>
      <c r="B60" s="73" t="s">
        <v>53</v>
      </c>
      <c r="C60" s="80">
        <v>67811.686184239908</v>
      </c>
      <c r="D60" s="113">
        <v>84912.427882464719</v>
      </c>
      <c r="E60" s="80">
        <v>77562.560021841229</v>
      </c>
      <c r="F60" s="113">
        <v>77783.166730380151</v>
      </c>
      <c r="G60" s="80">
        <v>93267.494140641124</v>
      </c>
    </row>
    <row r="61" spans="1:7" ht="12.6" customHeight="1">
      <c r="A61" s="207"/>
      <c r="B61" s="73" t="s">
        <v>54</v>
      </c>
      <c r="C61" s="78">
        <v>88179.313815760092</v>
      </c>
      <c r="D61" s="191">
        <v>68021.123360317986</v>
      </c>
      <c r="E61" s="78">
        <v>72440.786628474161</v>
      </c>
      <c r="F61" s="191">
        <v>67828.546752214635</v>
      </c>
      <c r="G61" s="78">
        <v>48274.598739805922</v>
      </c>
    </row>
    <row r="62" spans="1:7" ht="12.6" customHeight="1">
      <c r="A62" s="207"/>
      <c r="B62" s="79" t="s">
        <v>62</v>
      </c>
      <c r="C62" s="81">
        <v>4489486.6493026605</v>
      </c>
      <c r="D62" s="192">
        <v>4423289.8356513958</v>
      </c>
      <c r="E62" s="81">
        <v>4354231.9204780487</v>
      </c>
      <c r="F62" s="192">
        <v>4291087.0541069666</v>
      </c>
      <c r="G62" s="81">
        <v>4234790.0230919346</v>
      </c>
    </row>
    <row r="63" spans="1:7" customFormat="1" ht="21.75" customHeight="1">
      <c r="B63" s="482"/>
      <c r="C63" s="482"/>
      <c r="D63" s="482"/>
      <c r="E63" s="482"/>
      <c r="F63" s="482"/>
      <c r="G63" s="482"/>
    </row>
    <row r="64" spans="1:7" ht="12.6" customHeight="1">
      <c r="A64" s="20"/>
      <c r="B64" s="85" t="s">
        <v>64</v>
      </c>
      <c r="C64" s="1"/>
      <c r="D64" s="1"/>
      <c r="E64" s="1"/>
      <c r="F64" s="1"/>
      <c r="G64" s="1"/>
    </row>
    <row r="65" spans="1:9" customFormat="1" ht="12.6" customHeight="1"/>
    <row r="66" spans="1:9" ht="12.6" customHeight="1">
      <c r="A66" s="19" t="s">
        <v>105</v>
      </c>
      <c r="B66" s="1" t="s">
        <v>307</v>
      </c>
      <c r="C66" s="1"/>
      <c r="D66" s="1"/>
      <c r="E66" s="1"/>
      <c r="F66" s="1"/>
      <c r="G66" s="1"/>
    </row>
    <row r="67" spans="1:9" ht="12.6" customHeight="1">
      <c r="A67" s="20"/>
      <c r="G67" s="3" t="str">
        <f>'Trends file-1'!$G$6</f>
        <v>Amount in Rs Mn, except ratios</v>
      </c>
      <c r="H67" s="28"/>
      <c r="I67" s="28"/>
    </row>
    <row r="68" spans="1:9" ht="12.75" customHeight="1">
      <c r="A68" s="20"/>
      <c r="B68" s="483" t="s">
        <v>0</v>
      </c>
      <c r="C68" s="487" t="s">
        <v>1</v>
      </c>
      <c r="D68" s="488"/>
      <c r="E68" s="488"/>
      <c r="F68" s="488"/>
      <c r="G68" s="488"/>
      <c r="H68" s="253"/>
      <c r="I68" s="253"/>
    </row>
    <row r="69" spans="1:9" ht="24.95" customHeight="1">
      <c r="A69" s="20"/>
      <c r="B69" s="484"/>
      <c r="C69" s="159">
        <f>$C$6</f>
        <v>45473</v>
      </c>
      <c r="D69" s="159">
        <f>$D$6</f>
        <v>45382</v>
      </c>
      <c r="E69" s="159">
        <f>$E$6</f>
        <v>45291</v>
      </c>
      <c r="F69" s="159">
        <f>$F$6</f>
        <v>45199</v>
      </c>
      <c r="G69" s="159">
        <f>$G$6</f>
        <v>45107</v>
      </c>
      <c r="H69" s="8"/>
      <c r="I69" s="8"/>
    </row>
    <row r="70" spans="1:9" ht="12.6" customHeight="1">
      <c r="A70" s="208"/>
      <c r="B70" s="2" t="s">
        <v>4</v>
      </c>
      <c r="C70" s="37">
        <v>225274.4</v>
      </c>
      <c r="D70" s="116">
        <v>220656.78353400007</v>
      </c>
      <c r="E70" s="37">
        <v>216385.55117799997</v>
      </c>
      <c r="F70" s="116">
        <v>209520.93762199997</v>
      </c>
      <c r="G70" s="37">
        <v>203924.44172899998</v>
      </c>
      <c r="H70" s="5"/>
      <c r="I70" s="75"/>
    </row>
    <row r="71" spans="1:9" ht="12.6" customHeight="1">
      <c r="A71" s="208"/>
      <c r="B71" s="2" t="s">
        <v>57</v>
      </c>
      <c r="C71" s="36">
        <v>125274</v>
      </c>
      <c r="D71" s="115">
        <v>121607.10500399992</v>
      </c>
      <c r="E71" s="36">
        <v>119239.74851200011</v>
      </c>
      <c r="F71" s="115">
        <v>115039.43971699997</v>
      </c>
      <c r="G71" s="36">
        <v>111664.93428699998</v>
      </c>
      <c r="H71" s="5"/>
      <c r="I71" s="75"/>
    </row>
    <row r="72" spans="1:9" s="1" customFormat="1">
      <c r="A72" s="208"/>
      <c r="B72" s="86" t="s">
        <v>58</v>
      </c>
      <c r="C72" s="87">
        <v>0.55609514441054997</v>
      </c>
      <c r="D72" s="190">
        <v>0.55111428280772523</v>
      </c>
      <c r="E72" s="87">
        <v>0.55105226695063769</v>
      </c>
      <c r="F72" s="190">
        <v>0.54905939722618291</v>
      </c>
      <c r="G72" s="87">
        <v>0.54757994353317463</v>
      </c>
      <c r="H72" s="9"/>
      <c r="I72" s="75"/>
    </row>
    <row r="73" spans="1:9" ht="12.6" customHeight="1">
      <c r="A73" s="208"/>
      <c r="B73" s="204" t="s">
        <v>15</v>
      </c>
      <c r="C73" s="36">
        <v>48372</v>
      </c>
      <c r="D73" s="115">
        <v>48287.15095599991</v>
      </c>
      <c r="E73" s="36">
        <v>47945.011234000092</v>
      </c>
      <c r="F73" s="115">
        <v>46777.167343999972</v>
      </c>
      <c r="G73" s="36">
        <v>45190.092625999983</v>
      </c>
      <c r="H73" s="5"/>
      <c r="I73" s="75"/>
    </row>
    <row r="74" spans="1:9" s="1" customFormat="1">
      <c r="A74" s="208"/>
      <c r="B74" s="73" t="s">
        <v>53</v>
      </c>
      <c r="C74" s="80">
        <v>48480.646700913472</v>
      </c>
      <c r="D74" s="113">
        <v>60102.239916877508</v>
      </c>
      <c r="E74" s="80">
        <v>57479.019008993986</v>
      </c>
      <c r="F74" s="113">
        <v>56856.13662305475</v>
      </c>
      <c r="G74" s="80">
        <v>78289.521208909544</v>
      </c>
      <c r="H74" s="9"/>
      <c r="I74" s="75"/>
    </row>
    <row r="75" spans="1:9" s="1" customFormat="1">
      <c r="A75" s="208"/>
      <c r="B75" s="73" t="s">
        <v>54</v>
      </c>
      <c r="C75" s="78">
        <v>76793.353299086535</v>
      </c>
      <c r="D75" s="191">
        <v>61504.865087122416</v>
      </c>
      <c r="E75" s="78">
        <v>61760.729503006121</v>
      </c>
      <c r="F75" s="191">
        <v>58183.303093945222</v>
      </c>
      <c r="G75" s="78">
        <v>33375.413078090438</v>
      </c>
      <c r="H75" s="9"/>
      <c r="I75" s="75"/>
    </row>
    <row r="76" spans="1:9" s="1" customFormat="1">
      <c r="A76" s="208"/>
      <c r="B76" s="79" t="s">
        <v>62</v>
      </c>
      <c r="C76" s="81">
        <v>3546874.5564206303</v>
      </c>
      <c r="D76" s="192">
        <v>3519054.4016859997</v>
      </c>
      <c r="E76" s="81">
        <v>3481445.151108</v>
      </c>
      <c r="F76" s="192">
        <v>3440834.3471670002</v>
      </c>
      <c r="G76" s="81">
        <v>3402059.8620820004</v>
      </c>
      <c r="H76" s="9"/>
      <c r="I76" s="75"/>
    </row>
    <row r="77" spans="1:9" s="38" customFormat="1" ht="20.25" customHeight="1">
      <c r="A77" s="300"/>
      <c r="B77" s="459"/>
      <c r="C77" s="459"/>
      <c r="D77" s="459"/>
      <c r="E77" s="459"/>
      <c r="F77" s="459"/>
      <c r="G77" s="459"/>
    </row>
    <row r="78" spans="1:9">
      <c r="A78" s="20"/>
      <c r="B78" s="29"/>
      <c r="C78" s="29"/>
      <c r="D78" s="29"/>
      <c r="E78" s="29"/>
      <c r="F78" s="29"/>
    </row>
    <row r="79" spans="1:9" ht="12.6" customHeight="1">
      <c r="A79" s="19" t="s">
        <v>106</v>
      </c>
      <c r="B79" s="1" t="s">
        <v>308</v>
      </c>
      <c r="C79" s="1"/>
      <c r="D79" s="1"/>
      <c r="E79" s="1"/>
      <c r="F79" s="1"/>
      <c r="G79" s="1"/>
    </row>
    <row r="80" spans="1:9" ht="12.6" customHeight="1">
      <c r="A80" s="20"/>
      <c r="G80" s="3" t="str">
        <f>'Trends file-1'!$G$6</f>
        <v>Amount in Rs Mn, except ratios</v>
      </c>
    </row>
    <row r="81" spans="1:9" ht="12.75" customHeight="1">
      <c r="A81" s="20"/>
      <c r="B81" s="483" t="s">
        <v>0</v>
      </c>
      <c r="C81" s="487" t="s">
        <v>1</v>
      </c>
      <c r="D81" s="488"/>
      <c r="E81" s="488"/>
      <c r="F81" s="488"/>
      <c r="G81" s="488"/>
      <c r="H81" s="253"/>
      <c r="I81" s="253"/>
    </row>
    <row r="82" spans="1:9" ht="24.95" customHeight="1">
      <c r="A82" s="20"/>
      <c r="B82" s="484"/>
      <c r="C82" s="159">
        <f>$C$6</f>
        <v>45473</v>
      </c>
      <c r="D82" s="159">
        <f>$D$6</f>
        <v>45382</v>
      </c>
      <c r="E82" s="159">
        <f>$E$6</f>
        <v>45291</v>
      </c>
      <c r="F82" s="159">
        <f>$F$6</f>
        <v>45199</v>
      </c>
      <c r="G82" s="159">
        <f>$G$6</f>
        <v>45107</v>
      </c>
      <c r="H82" s="8"/>
      <c r="I82" s="8"/>
    </row>
    <row r="83" spans="1:9" ht="12.6" customHeight="1">
      <c r="A83" s="208"/>
      <c r="B83" s="2" t="s">
        <v>4</v>
      </c>
      <c r="C83" s="37">
        <v>13670</v>
      </c>
      <c r="D83" s="116">
        <v>13155.006759000004</v>
      </c>
      <c r="E83" s="37">
        <v>12718.116070999999</v>
      </c>
      <c r="F83" s="116">
        <v>12207.437658000001</v>
      </c>
      <c r="G83" s="37">
        <v>11620.918957</v>
      </c>
      <c r="H83" s="5"/>
      <c r="I83" s="75"/>
    </row>
    <row r="84" spans="1:9" ht="12.6" customHeight="1">
      <c r="A84" s="208"/>
      <c r="B84" s="2" t="s">
        <v>57</v>
      </c>
      <c r="C84" s="36">
        <v>6867</v>
      </c>
      <c r="D84" s="115">
        <v>6565.5190680000014</v>
      </c>
      <c r="E84" s="36">
        <v>6383.5626940000038</v>
      </c>
      <c r="F84" s="115">
        <v>6073.4301899999991</v>
      </c>
      <c r="G84" s="36">
        <v>5860.4299759999994</v>
      </c>
      <c r="H84" s="5"/>
      <c r="I84" s="75"/>
    </row>
    <row r="85" spans="1:9" ht="12.6" customHeight="1">
      <c r="A85" s="208"/>
      <c r="B85" s="86" t="s">
        <v>58</v>
      </c>
      <c r="C85" s="87">
        <v>0.50234089246525238</v>
      </c>
      <c r="D85" s="190">
        <v>0.49908899237229193</v>
      </c>
      <c r="E85" s="87">
        <v>0.50192675222990613</v>
      </c>
      <c r="F85" s="190">
        <v>0.49751883729832919</v>
      </c>
      <c r="G85" s="87">
        <v>0.50430004698293673</v>
      </c>
      <c r="H85" s="5"/>
      <c r="I85" s="75"/>
    </row>
    <row r="86" spans="1:9" s="1" customFormat="1">
      <c r="A86" s="208"/>
      <c r="B86" s="204" t="s">
        <v>15</v>
      </c>
      <c r="C86" s="36">
        <v>3481</v>
      </c>
      <c r="D86" s="115">
        <v>3261.4039090000015</v>
      </c>
      <c r="E86" s="36">
        <v>3008.8914510000041</v>
      </c>
      <c r="F86" s="115">
        <v>2895.4156509999993</v>
      </c>
      <c r="G86" s="36">
        <v>2852.0111869999992</v>
      </c>
      <c r="H86" s="9"/>
      <c r="I86" s="75"/>
    </row>
    <row r="87" spans="1:9" s="1" customFormat="1">
      <c r="A87" s="208"/>
      <c r="B87" s="73" t="s">
        <v>53</v>
      </c>
      <c r="C87" s="80">
        <v>7072.2860581035766</v>
      </c>
      <c r="D87" s="113">
        <v>8156.9987815429695</v>
      </c>
      <c r="E87" s="80">
        <v>7816.7454101427611</v>
      </c>
      <c r="F87" s="113">
        <v>7569.4758386148487</v>
      </c>
      <c r="G87" s="80">
        <v>4995.1242769895507</v>
      </c>
      <c r="H87" s="9"/>
      <c r="I87" s="75"/>
    </row>
    <row r="88" spans="1:9" s="1" customFormat="1">
      <c r="A88" s="208"/>
      <c r="B88" s="73" t="s">
        <v>54</v>
      </c>
      <c r="C88" s="80">
        <v>-205.28605810357658</v>
      </c>
      <c r="D88" s="113">
        <v>-1591.4797135429681</v>
      </c>
      <c r="E88" s="80">
        <v>-1433.1827161427573</v>
      </c>
      <c r="F88" s="113">
        <v>-1496.0456486148496</v>
      </c>
      <c r="G88" s="80">
        <v>865.30569901044873</v>
      </c>
      <c r="H88" s="9"/>
      <c r="I88" s="75"/>
    </row>
    <row r="89" spans="1:9" s="1" customFormat="1">
      <c r="A89" s="208"/>
      <c r="B89" s="79" t="s">
        <v>62</v>
      </c>
      <c r="C89" s="81">
        <v>169050.62901423997</v>
      </c>
      <c r="D89" s="192">
        <v>161967.873956</v>
      </c>
      <c r="E89" s="81">
        <v>154413.001093</v>
      </c>
      <c r="F89" s="192">
        <v>146820.611917</v>
      </c>
      <c r="G89" s="81">
        <v>143240.73808899999</v>
      </c>
      <c r="H89" s="9"/>
      <c r="I89" s="75"/>
    </row>
    <row r="90" spans="1:9" ht="27" customHeight="1">
      <c r="A90" s="20"/>
      <c r="B90" s="462"/>
      <c r="C90" s="462"/>
      <c r="D90" s="462"/>
      <c r="E90" s="462"/>
      <c r="F90" s="462"/>
      <c r="G90" s="462"/>
    </row>
    <row r="91" spans="1:9">
      <c r="A91" s="19" t="s">
        <v>107</v>
      </c>
      <c r="B91" s="1" t="s">
        <v>72</v>
      </c>
      <c r="C91" s="1"/>
      <c r="D91" s="1"/>
      <c r="E91" s="1"/>
      <c r="F91" s="1"/>
      <c r="G91" s="1"/>
    </row>
    <row r="92" spans="1:9">
      <c r="A92" s="20"/>
      <c r="G92" s="3" t="str">
        <f>'Trends file-1'!$G$6</f>
        <v>Amount in Rs Mn, except ratios</v>
      </c>
    </row>
    <row r="93" spans="1:9" ht="12.75" customHeight="1">
      <c r="A93" s="20"/>
      <c r="B93" s="483" t="s">
        <v>0</v>
      </c>
      <c r="C93" s="487" t="s">
        <v>1</v>
      </c>
      <c r="D93" s="488"/>
      <c r="E93" s="488"/>
      <c r="F93" s="488"/>
      <c r="G93" s="488"/>
    </row>
    <row r="94" spans="1:9" ht="24.75" customHeight="1">
      <c r="A94" s="20"/>
      <c r="B94" s="484"/>
      <c r="C94" s="159">
        <f>$C$6</f>
        <v>45473</v>
      </c>
      <c r="D94" s="159">
        <f>$D$6</f>
        <v>45382</v>
      </c>
      <c r="E94" s="159">
        <f>$E$6</f>
        <v>45291</v>
      </c>
      <c r="F94" s="159">
        <f>$F$6</f>
        <v>45199</v>
      </c>
      <c r="G94" s="159">
        <f>$G$6</f>
        <v>45107</v>
      </c>
    </row>
    <row r="95" spans="1:9">
      <c r="A95" s="208"/>
      <c r="B95" s="2" t="s">
        <v>4</v>
      </c>
      <c r="C95" s="37">
        <v>7771</v>
      </c>
      <c r="D95" s="116">
        <v>7693.4150569999965</v>
      </c>
      <c r="E95" s="37">
        <v>7837.163896</v>
      </c>
      <c r="F95" s="116">
        <v>7514.5563480000001</v>
      </c>
      <c r="G95" s="37">
        <v>7403.2364610000004</v>
      </c>
    </row>
    <row r="96" spans="1:9">
      <c r="A96" s="208"/>
      <c r="B96" s="2" t="s">
        <v>57</v>
      </c>
      <c r="C96" s="36">
        <v>4402</v>
      </c>
      <c r="D96" s="115">
        <v>4391.1461019999979</v>
      </c>
      <c r="E96" s="36">
        <v>4285.0463120000013</v>
      </c>
      <c r="F96" s="115">
        <v>4212.1457589999982</v>
      </c>
      <c r="G96" s="36">
        <v>4263.8057280000003</v>
      </c>
    </row>
    <row r="97" spans="1:9">
      <c r="A97" s="208"/>
      <c r="B97" s="86" t="s">
        <v>58</v>
      </c>
      <c r="C97" s="87">
        <v>0.56646506241153005</v>
      </c>
      <c r="D97" s="190">
        <v>0.57076682714585014</v>
      </c>
      <c r="E97" s="87">
        <v>0.54675981884046609</v>
      </c>
      <c r="F97" s="190">
        <v>0.56053152893331637</v>
      </c>
      <c r="G97" s="87">
        <v>0.57593807120191076</v>
      </c>
    </row>
    <row r="98" spans="1:9">
      <c r="A98" s="208"/>
      <c r="B98" s="204" t="s">
        <v>15</v>
      </c>
      <c r="C98" s="36">
        <v>832</v>
      </c>
      <c r="D98" s="115">
        <v>544.57966099999794</v>
      </c>
      <c r="E98" s="36">
        <v>789.13621100000182</v>
      </c>
      <c r="F98" s="115">
        <v>374.30839599999854</v>
      </c>
      <c r="G98" s="36">
        <v>965.90913300000011</v>
      </c>
    </row>
    <row r="99" spans="1:9">
      <c r="A99" s="208"/>
      <c r="B99" s="73" t="s">
        <v>53</v>
      </c>
      <c r="C99" s="80">
        <v>4078.0986539999999</v>
      </c>
      <c r="D99" s="113">
        <v>3070.6824271199966</v>
      </c>
      <c r="E99" s="80">
        <v>3716.8138145570006</v>
      </c>
      <c r="F99" s="113">
        <v>3754.7317059300003</v>
      </c>
      <c r="G99" s="80">
        <v>3843.0834917900006</v>
      </c>
    </row>
    <row r="100" spans="1:9">
      <c r="A100" s="208"/>
      <c r="B100" s="73" t="s">
        <v>54</v>
      </c>
      <c r="C100" s="36">
        <v>323.9013460000001</v>
      </c>
      <c r="D100" s="115">
        <v>1320.4636748800012</v>
      </c>
      <c r="E100" s="36">
        <v>568.23249744300074</v>
      </c>
      <c r="F100" s="115">
        <v>457.41405306999786</v>
      </c>
      <c r="G100" s="36">
        <v>420.72223620999966</v>
      </c>
    </row>
    <row r="101" spans="1:9">
      <c r="A101" s="208"/>
      <c r="B101" s="79" t="s">
        <v>62</v>
      </c>
      <c r="C101" s="81">
        <v>132596.74665839001</v>
      </c>
      <c r="D101" s="192">
        <v>131408.16911300001</v>
      </c>
      <c r="E101" s="81">
        <v>130977.84963</v>
      </c>
      <c r="F101" s="192">
        <v>130347.857987</v>
      </c>
      <c r="G101" s="81">
        <v>129744.535122</v>
      </c>
    </row>
    <row r="102" spans="1:9" ht="7.5" customHeight="1">
      <c r="A102" s="20"/>
      <c r="B102" s="482"/>
      <c r="C102" s="482"/>
      <c r="D102" s="482"/>
      <c r="E102" s="482"/>
      <c r="F102" s="482"/>
      <c r="G102" s="482"/>
    </row>
    <row r="103" spans="1:9">
      <c r="A103" s="20"/>
      <c r="B103" s="414"/>
      <c r="C103" s="414"/>
      <c r="D103" s="414"/>
      <c r="E103" s="414"/>
      <c r="F103" s="414"/>
      <c r="G103" s="414"/>
    </row>
    <row r="104" spans="1:9">
      <c r="A104" s="20"/>
      <c r="B104" s="85" t="s">
        <v>65</v>
      </c>
      <c r="C104" s="85"/>
      <c r="D104" s="85"/>
      <c r="E104" s="85"/>
    </row>
    <row r="105" spans="1:9">
      <c r="A105" s="20"/>
    </row>
    <row r="106" spans="1:9" ht="12.6" customHeight="1">
      <c r="A106" s="19" t="s">
        <v>108</v>
      </c>
      <c r="B106" s="1" t="s">
        <v>309</v>
      </c>
      <c r="C106" s="1"/>
      <c r="D106" s="1"/>
      <c r="E106" s="1"/>
      <c r="F106" s="1"/>
      <c r="G106" s="1"/>
    </row>
    <row r="107" spans="1:9" ht="12.6" customHeight="1">
      <c r="A107" s="20"/>
      <c r="G107" s="3" t="str">
        <f>'Trends file-1'!$G$6</f>
        <v>Amount in Rs Mn, except ratios</v>
      </c>
    </row>
    <row r="108" spans="1:9" ht="12.75" customHeight="1">
      <c r="A108" s="20"/>
      <c r="B108" s="483" t="s">
        <v>0</v>
      </c>
      <c r="C108" s="487" t="s">
        <v>1</v>
      </c>
      <c r="D108" s="488"/>
      <c r="E108" s="488"/>
      <c r="F108" s="488"/>
      <c r="G108" s="488"/>
      <c r="H108" s="253"/>
      <c r="I108" s="253"/>
    </row>
    <row r="109" spans="1:9" ht="24.95" customHeight="1">
      <c r="A109" s="20"/>
      <c r="B109" s="484"/>
      <c r="C109" s="159">
        <f>$C$6</f>
        <v>45473</v>
      </c>
      <c r="D109" s="159">
        <f>$D$6</f>
        <v>45382</v>
      </c>
      <c r="E109" s="159">
        <f>$E$6</f>
        <v>45291</v>
      </c>
      <c r="F109" s="159">
        <f>$F$6</f>
        <v>45199</v>
      </c>
      <c r="G109" s="159">
        <f>$G$6</f>
        <v>45107</v>
      </c>
      <c r="H109" s="8"/>
      <c r="I109" s="8"/>
    </row>
    <row r="110" spans="1:9" ht="12.6" customHeight="1">
      <c r="A110" s="208"/>
      <c r="B110" s="2" t="s">
        <v>4</v>
      </c>
      <c r="C110" s="37">
        <v>54765</v>
      </c>
      <c r="D110" s="116">
        <v>54616.101027068944</v>
      </c>
      <c r="E110" s="37">
        <v>51948.010027724027</v>
      </c>
      <c r="F110" s="116">
        <v>51100.110061839005</v>
      </c>
      <c r="G110" s="37">
        <v>50545.195438034993</v>
      </c>
      <c r="H110" s="5"/>
      <c r="I110" s="75"/>
    </row>
    <row r="111" spans="1:9" ht="12.6" customHeight="1">
      <c r="A111" s="208"/>
      <c r="B111" s="2" t="s">
        <v>57</v>
      </c>
      <c r="C111" s="36">
        <v>19855</v>
      </c>
      <c r="D111" s="115">
        <v>20830.155666282943</v>
      </c>
      <c r="E111" s="36">
        <v>20625.113802918018</v>
      </c>
      <c r="F111" s="115">
        <v>20577.683013659003</v>
      </c>
      <c r="G111" s="36">
        <v>19979.335158333994</v>
      </c>
      <c r="H111" s="5"/>
      <c r="I111" s="75"/>
    </row>
    <row r="112" spans="1:9" ht="12.6" customHeight="1">
      <c r="A112" s="208"/>
      <c r="B112" s="86" t="s">
        <v>58</v>
      </c>
      <c r="C112" s="87">
        <v>0.36254907331324754</v>
      </c>
      <c r="D112" s="190">
        <v>0.38139221355180697</v>
      </c>
      <c r="E112" s="87">
        <v>0.39703376109904198</v>
      </c>
      <c r="F112" s="190">
        <v>0.40269351648669321</v>
      </c>
      <c r="G112" s="87">
        <v>0.39527664271923357</v>
      </c>
      <c r="H112" s="5"/>
      <c r="I112" s="75"/>
    </row>
    <row r="113" spans="1:9" s="1" customFormat="1">
      <c r="A113" s="208"/>
      <c r="B113" s="204" t="s">
        <v>15</v>
      </c>
      <c r="C113" s="36">
        <v>14330</v>
      </c>
      <c r="D113" s="115">
        <v>15127.727211929934</v>
      </c>
      <c r="E113" s="36">
        <v>15006.320007163016</v>
      </c>
      <c r="F113" s="115">
        <v>15287.373095190003</v>
      </c>
      <c r="G113" s="36">
        <v>14783.269801792994</v>
      </c>
      <c r="H113" s="9"/>
      <c r="I113" s="75"/>
    </row>
    <row r="114" spans="1:9" s="1" customFormat="1">
      <c r="A114" s="208"/>
      <c r="B114" s="73" t="s">
        <v>53</v>
      </c>
      <c r="C114" s="80">
        <v>8180.6547712228621</v>
      </c>
      <c r="D114" s="113">
        <v>13582.50675692424</v>
      </c>
      <c r="E114" s="80">
        <v>8549.9817881474719</v>
      </c>
      <c r="F114" s="113">
        <v>9602.8225627805477</v>
      </c>
      <c r="G114" s="80">
        <v>6139.765162952016</v>
      </c>
      <c r="H114" s="9"/>
      <c r="I114" s="75"/>
    </row>
    <row r="115" spans="1:9" s="1" customFormat="1">
      <c r="A115" s="208"/>
      <c r="B115" s="73" t="s">
        <v>54</v>
      </c>
      <c r="C115" s="78">
        <v>11674.345228777138</v>
      </c>
      <c r="D115" s="191">
        <v>7247.6489093587024</v>
      </c>
      <c r="E115" s="78">
        <v>12075.132014770546</v>
      </c>
      <c r="F115" s="191">
        <v>10974.860450878456</v>
      </c>
      <c r="G115" s="78">
        <v>13839.569995381979</v>
      </c>
      <c r="H115" s="9"/>
      <c r="I115" s="75"/>
    </row>
    <row r="116" spans="1:9" s="1" customFormat="1">
      <c r="A116" s="208"/>
      <c r="B116" s="79" t="s">
        <v>62</v>
      </c>
      <c r="C116" s="81">
        <v>336571.54714540002</v>
      </c>
      <c r="D116" s="192">
        <v>328229.87217839604</v>
      </c>
      <c r="E116" s="81">
        <v>313280.71210404806</v>
      </c>
      <c r="F116" s="192">
        <v>306320.80032496597</v>
      </c>
      <c r="G116" s="81">
        <v>298609.45165093406</v>
      </c>
      <c r="H116" s="9"/>
      <c r="I116" s="75"/>
    </row>
    <row r="117" spans="1:9">
      <c r="A117" s="20"/>
      <c r="B117" s="485"/>
      <c r="C117" s="485"/>
      <c r="D117" s="485"/>
      <c r="E117" s="485"/>
      <c r="F117" s="485"/>
      <c r="G117" s="485"/>
    </row>
    <row r="118" spans="1:9" ht="6" customHeight="1">
      <c r="A118" s="20"/>
      <c r="B118" s="463"/>
      <c r="C118" s="463"/>
      <c r="D118" s="463"/>
      <c r="E118" s="463"/>
      <c r="F118" s="463"/>
      <c r="G118" s="463"/>
    </row>
    <row r="119" spans="1:9" ht="12.6" customHeight="1">
      <c r="A119" s="19" t="s">
        <v>109</v>
      </c>
      <c r="B119" s="297" t="s">
        <v>215</v>
      </c>
      <c r="C119" s="1"/>
      <c r="D119" s="1"/>
      <c r="E119" s="1"/>
      <c r="F119" s="1"/>
      <c r="G119" s="1"/>
    </row>
    <row r="120" spans="1:9" ht="12.6" customHeight="1">
      <c r="A120" s="19"/>
      <c r="B120" s="1"/>
      <c r="C120" s="1"/>
      <c r="D120" s="1"/>
      <c r="E120" s="1"/>
      <c r="F120" s="1"/>
      <c r="G120" s="3" t="str">
        <f>'Trends file-1'!$G$6</f>
        <v>Amount in Rs Mn, except ratios</v>
      </c>
    </row>
    <row r="121" spans="1:9" ht="12.6" customHeight="1">
      <c r="A121" s="19"/>
      <c r="B121" s="483" t="s">
        <v>0</v>
      </c>
      <c r="C121" s="487" t="s">
        <v>1</v>
      </c>
      <c r="D121" s="488"/>
      <c r="E121" s="488"/>
      <c r="F121" s="488"/>
      <c r="G121" s="488"/>
    </row>
    <row r="122" spans="1:9" ht="24" customHeight="1">
      <c r="A122" s="19"/>
      <c r="B122" s="484"/>
      <c r="C122" s="159">
        <f>$C$6</f>
        <v>45473</v>
      </c>
      <c r="D122" s="159">
        <f>$D$6</f>
        <v>45382</v>
      </c>
      <c r="E122" s="159">
        <f>$E$6</f>
        <v>45291</v>
      </c>
      <c r="F122" s="159">
        <f>$F$6</f>
        <v>45199</v>
      </c>
      <c r="G122" s="159">
        <f>$G$6</f>
        <v>45107</v>
      </c>
    </row>
    <row r="123" spans="1:9" ht="12.6" customHeight="1">
      <c r="A123" s="207"/>
      <c r="B123" s="38" t="s">
        <v>4</v>
      </c>
      <c r="C123" s="37">
        <v>940.75</v>
      </c>
      <c r="D123" s="116">
        <v>961.3448814100002</v>
      </c>
      <c r="E123" s="37">
        <v>945.2344450999999</v>
      </c>
      <c r="F123" s="116">
        <v>932.81413617399994</v>
      </c>
      <c r="G123" s="37">
        <v>933.71615324100003</v>
      </c>
    </row>
    <row r="124" spans="1:9" ht="12.6" customHeight="1">
      <c r="A124" s="207"/>
      <c r="B124" s="50" t="s">
        <v>102</v>
      </c>
      <c r="C124" s="36">
        <v>678.8</v>
      </c>
      <c r="D124" s="115">
        <v>693.65509154699998</v>
      </c>
      <c r="E124" s="36">
        <v>692.46770857899992</v>
      </c>
      <c r="F124" s="115">
        <v>671.03329685600011</v>
      </c>
      <c r="G124" s="36">
        <v>687.69808077500011</v>
      </c>
    </row>
    <row r="125" spans="1:9" ht="12.6" customHeight="1">
      <c r="A125" s="207"/>
      <c r="B125" s="38" t="s">
        <v>57</v>
      </c>
      <c r="C125" s="36">
        <v>-166.15</v>
      </c>
      <c r="D125" s="115">
        <v>-265.49376133099986</v>
      </c>
      <c r="E125" s="36">
        <v>-151.0451155640003</v>
      </c>
      <c r="F125" s="115">
        <v>-119.8444728290001</v>
      </c>
      <c r="G125" s="36">
        <v>-112.41179045599984</v>
      </c>
    </row>
    <row r="126" spans="1:9" ht="12.6" customHeight="1">
      <c r="A126" s="207"/>
      <c r="B126" s="86" t="s">
        <v>58</v>
      </c>
      <c r="C126" s="87">
        <v>-0.17661440340154133</v>
      </c>
      <c r="D126" s="190">
        <v>-0.27616911107031783</v>
      </c>
      <c r="E126" s="87">
        <v>-0.15979645721440111</v>
      </c>
      <c r="F126" s="190">
        <v>-0.12847626143462007</v>
      </c>
      <c r="G126" s="87">
        <v>-0.12039182364555859</v>
      </c>
    </row>
    <row r="127" spans="1:9" ht="12.6" customHeight="1">
      <c r="A127" s="207"/>
      <c r="B127" s="200" t="s">
        <v>15</v>
      </c>
      <c r="C127" s="36">
        <v>-502</v>
      </c>
      <c r="D127" s="115">
        <v>-621.57201805799991</v>
      </c>
      <c r="E127" s="36">
        <v>-645.45046852300004</v>
      </c>
      <c r="F127" s="115">
        <v>-507.9354291520001</v>
      </c>
      <c r="G127" s="36">
        <v>-483.03605770799987</v>
      </c>
    </row>
    <row r="128" spans="1:9" ht="12.6" customHeight="1">
      <c r="A128" s="207"/>
      <c r="B128" s="49" t="s">
        <v>101</v>
      </c>
      <c r="C128" s="119">
        <v>-853</v>
      </c>
      <c r="D128" s="305">
        <v>669.21227282300038</v>
      </c>
      <c r="E128" s="119">
        <v>-754.87823778099994</v>
      </c>
      <c r="F128" s="305">
        <v>-1670.2387640120003</v>
      </c>
      <c r="G128" s="119">
        <v>358.27865224400028</v>
      </c>
    </row>
    <row r="129" spans="1:9" ht="12.6" customHeight="1">
      <c r="A129" s="207"/>
      <c r="B129" s="303" t="s">
        <v>228</v>
      </c>
      <c r="C129" s="118">
        <v>-853</v>
      </c>
      <c r="D129" s="306">
        <v>669.21227282300038</v>
      </c>
      <c r="E129" s="118">
        <v>-754.87823778099994</v>
      </c>
      <c r="F129" s="306">
        <v>-1670.2387640120003</v>
      </c>
      <c r="G129" s="118">
        <v>358.27865224400028</v>
      </c>
    </row>
    <row r="130" spans="1:9" ht="12.6" customHeight="1">
      <c r="A130" s="207"/>
      <c r="B130" s="304" t="s">
        <v>227</v>
      </c>
      <c r="C130" s="405">
        <v>-853</v>
      </c>
      <c r="D130" s="408">
        <v>669.21227282300038</v>
      </c>
      <c r="E130" s="405">
        <v>-754.87823778099994</v>
      </c>
      <c r="F130" s="408">
        <v>-1670.2387640120003</v>
      </c>
      <c r="G130" s="405">
        <v>358.27865224400028</v>
      </c>
    </row>
    <row r="131" spans="1:9" ht="12.6" customHeight="1">
      <c r="A131" s="207"/>
      <c r="B131" s="73" t="s">
        <v>53</v>
      </c>
      <c r="C131" s="80">
        <v>3.9371399999995447</v>
      </c>
      <c r="D131" s="113">
        <v>58.610977185000081</v>
      </c>
      <c r="E131" s="80">
        <v>31.601281729999982</v>
      </c>
      <c r="F131" s="113">
        <v>89.64482546800005</v>
      </c>
      <c r="G131" s="80">
        <v>87.261233101999977</v>
      </c>
    </row>
    <row r="132" spans="1:9" ht="12.6" customHeight="1">
      <c r="A132" s="207"/>
      <c r="B132" s="73" t="s">
        <v>54</v>
      </c>
      <c r="C132" s="80">
        <v>-170.08713999999955</v>
      </c>
      <c r="D132" s="113">
        <v>-324.10473851599994</v>
      </c>
      <c r="E132" s="80">
        <v>-182.64639729400028</v>
      </c>
      <c r="F132" s="113">
        <v>-209.48929829700015</v>
      </c>
      <c r="G132" s="80">
        <v>-199.67302355799981</v>
      </c>
    </row>
    <row r="133" spans="1:9" ht="12.6" customHeight="1">
      <c r="A133" s="207"/>
      <c r="B133" s="79" t="s">
        <v>62</v>
      </c>
      <c r="C133" s="81">
        <v>19390</v>
      </c>
      <c r="D133" s="192">
        <v>39927.938734630996</v>
      </c>
      <c r="E133" s="81">
        <v>38165.782085621999</v>
      </c>
      <c r="F133" s="192">
        <v>37691.090663562994</v>
      </c>
      <c r="G133" s="81">
        <v>38003.654405909998</v>
      </c>
    </row>
    <row r="134" spans="1:9" customFormat="1" ht="25.5" customHeight="1">
      <c r="B134" s="489"/>
      <c r="C134" s="489"/>
      <c r="D134" s="489"/>
      <c r="E134" s="489"/>
      <c r="F134" s="489"/>
      <c r="G134" s="489"/>
    </row>
    <row r="135" spans="1:9" customFormat="1" ht="12.75">
      <c r="B135" s="416"/>
      <c r="C135" s="416"/>
      <c r="D135" s="416"/>
      <c r="E135" s="416"/>
      <c r="F135" s="416"/>
      <c r="G135" s="416"/>
    </row>
    <row r="136" spans="1:9" s="30" customFormat="1">
      <c r="A136" s="210">
        <v>4.2</v>
      </c>
      <c r="B136" s="22" t="s">
        <v>230</v>
      </c>
      <c r="C136" s="22"/>
      <c r="D136" s="22"/>
      <c r="E136" s="22"/>
    </row>
    <row r="137" spans="1:9" s="30" customFormat="1">
      <c r="A137" s="99"/>
    </row>
    <row r="138" spans="1:9" s="74" customFormat="1" ht="12.75" customHeight="1">
      <c r="A138" s="284"/>
      <c r="B138" s="1" t="s">
        <v>243</v>
      </c>
      <c r="G138" s="3" t="s">
        <v>165</v>
      </c>
    </row>
    <row r="139" spans="1:9" s="38" customFormat="1" ht="12.75" customHeight="1">
      <c r="A139" s="285"/>
      <c r="B139" s="490" t="s">
        <v>0</v>
      </c>
      <c r="C139" s="492" t="s">
        <v>1</v>
      </c>
      <c r="D139" s="493"/>
      <c r="E139" s="493"/>
      <c r="F139" s="493"/>
      <c r="G139" s="493"/>
    </row>
    <row r="140" spans="1:9" s="38" customFormat="1" ht="24" customHeight="1">
      <c r="A140" s="286"/>
      <c r="B140" s="491"/>
      <c r="C140" s="159">
        <f>$C$6</f>
        <v>45473</v>
      </c>
      <c r="D140" s="159">
        <f>$D$6</f>
        <v>45382</v>
      </c>
      <c r="E140" s="159">
        <f>$E$6</f>
        <v>45291</v>
      </c>
      <c r="F140" s="159">
        <f>$F$6</f>
        <v>45199</v>
      </c>
      <c r="G140" s="159">
        <f>$G$6</f>
        <v>45107</v>
      </c>
    </row>
    <row r="141" spans="1:9" s="38" customFormat="1">
      <c r="A141" s="207"/>
      <c r="B141" s="38" t="s">
        <v>4</v>
      </c>
      <c r="C141" s="287">
        <v>96369.348685824254</v>
      </c>
      <c r="D141" s="288">
        <v>92932.501927844976</v>
      </c>
      <c r="E141" s="287">
        <v>102972.35068890199</v>
      </c>
      <c r="F141" s="288">
        <v>102767.63975801811</v>
      </c>
      <c r="G141" s="287">
        <v>113168.47988314697</v>
      </c>
      <c r="I141" s="114"/>
    </row>
    <row r="142" spans="1:9" s="38" customFormat="1">
      <c r="A142" s="207"/>
      <c r="B142" s="38" t="s">
        <v>102</v>
      </c>
      <c r="C142" s="289">
        <v>78679.909813754959</v>
      </c>
      <c r="D142" s="290">
        <v>75969.783761909013</v>
      </c>
      <c r="E142" s="289">
        <v>84836.292273710002</v>
      </c>
      <c r="F142" s="290">
        <v>84121.865458636996</v>
      </c>
      <c r="G142" s="289">
        <v>92907.081016992001</v>
      </c>
      <c r="I142" s="114"/>
    </row>
    <row r="143" spans="1:9" s="38" customFormat="1">
      <c r="A143" s="207"/>
      <c r="B143" s="74" t="s">
        <v>57</v>
      </c>
      <c r="C143" s="289">
        <v>43616.529097564257</v>
      </c>
      <c r="D143" s="290">
        <v>43236.906250850938</v>
      </c>
      <c r="E143" s="289">
        <v>50590.337462133022</v>
      </c>
      <c r="F143" s="290">
        <v>51157.696750332107</v>
      </c>
      <c r="G143" s="289">
        <v>56030.824992768969</v>
      </c>
      <c r="I143" s="114"/>
    </row>
    <row r="144" spans="1:9" s="38" customFormat="1">
      <c r="A144" s="207"/>
      <c r="B144" s="86" t="s">
        <v>58</v>
      </c>
      <c r="C144" s="88">
        <v>0.45260034702495006</v>
      </c>
      <c r="D144" s="193">
        <v>0.46525064271293493</v>
      </c>
      <c r="E144" s="88">
        <v>0.49130020946084391</v>
      </c>
      <c r="F144" s="193">
        <v>0.49779966603096665</v>
      </c>
      <c r="G144" s="88">
        <v>0.49510981370982499</v>
      </c>
      <c r="I144" s="114"/>
    </row>
    <row r="145" spans="1:9" s="38" customFormat="1">
      <c r="A145" s="207"/>
      <c r="B145" s="204" t="s">
        <v>15</v>
      </c>
      <c r="C145" s="289">
        <v>27932.863057466711</v>
      </c>
      <c r="D145" s="290">
        <v>28810.893333455933</v>
      </c>
      <c r="E145" s="289">
        <v>34000.886304886022</v>
      </c>
      <c r="F145" s="290">
        <v>34898.181808970105</v>
      </c>
      <c r="G145" s="289">
        <v>37916.951422136968</v>
      </c>
      <c r="I145" s="114"/>
    </row>
    <row r="146" spans="1:9" s="38" customFormat="1">
      <c r="A146" s="207"/>
      <c r="B146" s="200" t="s">
        <v>101</v>
      </c>
      <c r="C146" s="289">
        <v>16293.722708280256</v>
      </c>
      <c r="D146" s="290">
        <v>16967.173169438905</v>
      </c>
      <c r="E146" s="289">
        <v>4568.745106986029</v>
      </c>
      <c r="F146" s="290">
        <v>19130.515209532088</v>
      </c>
      <c r="G146" s="289">
        <v>20530.322154781974</v>
      </c>
      <c r="I146" s="114"/>
    </row>
    <row r="147" spans="1:9" s="38" customFormat="1">
      <c r="A147" s="207"/>
      <c r="B147" s="301" t="s">
        <v>29</v>
      </c>
      <c r="C147" s="289">
        <v>7156.1503369203447</v>
      </c>
      <c r="D147" s="290">
        <v>6457.1792802249965</v>
      </c>
      <c r="E147" s="289">
        <v>2373.3406723130065</v>
      </c>
      <c r="F147" s="290">
        <v>7755.6543138129982</v>
      </c>
      <c r="G147" s="289">
        <v>6919.9024517900016</v>
      </c>
      <c r="I147" s="114"/>
    </row>
    <row r="148" spans="1:9" s="38" customFormat="1">
      <c r="A148" s="207"/>
      <c r="B148" s="303" t="s">
        <v>228</v>
      </c>
      <c r="C148" s="307">
        <v>9137.5723713599109</v>
      </c>
      <c r="D148" s="308">
        <v>10509.993889213909</v>
      </c>
      <c r="E148" s="307">
        <v>2195.4044346730225</v>
      </c>
      <c r="F148" s="308">
        <v>11374.86089571909</v>
      </c>
      <c r="G148" s="307">
        <v>13610.419702991972</v>
      </c>
      <c r="I148" s="114"/>
    </row>
    <row r="149" spans="1:9" s="38" customFormat="1">
      <c r="A149" s="207"/>
      <c r="B149" s="302" t="s">
        <v>226</v>
      </c>
      <c r="C149" s="289">
        <v>5120.6980165724999</v>
      </c>
      <c r="D149" s="290">
        <v>5189.8858836559957</v>
      </c>
      <c r="E149" s="289">
        <v>2119.4401004700012</v>
      </c>
      <c r="F149" s="290">
        <v>6046.0438045769988</v>
      </c>
      <c r="G149" s="289">
        <v>6867.9351291710009</v>
      </c>
      <c r="I149" s="114"/>
    </row>
    <row r="150" spans="1:9" s="38" customFormat="1">
      <c r="A150" s="207"/>
      <c r="B150" s="304" t="s">
        <v>227</v>
      </c>
      <c r="C150" s="307">
        <v>4016.874354787411</v>
      </c>
      <c r="D150" s="308">
        <v>5320.1080055579132</v>
      </c>
      <c r="E150" s="307">
        <v>75.964334203021281</v>
      </c>
      <c r="F150" s="308">
        <v>5328.8170911420912</v>
      </c>
      <c r="G150" s="307">
        <v>6742.4845738209715</v>
      </c>
      <c r="I150" s="114"/>
    </row>
    <row r="151" spans="1:9" s="38" customFormat="1">
      <c r="A151" s="207"/>
      <c r="B151" s="73" t="s">
        <v>53</v>
      </c>
      <c r="C151" s="80">
        <v>12253.927350000002</v>
      </c>
      <c r="D151" s="113">
        <v>20192.170050000001</v>
      </c>
      <c r="E151" s="80">
        <v>15145.604716666669</v>
      </c>
      <c r="F151" s="113">
        <v>14187.842833333334</v>
      </c>
      <c r="G151" s="80">
        <v>11502.7955</v>
      </c>
      <c r="I151" s="114"/>
    </row>
    <row r="152" spans="1:9" s="38" customFormat="1">
      <c r="A152" s="207"/>
      <c r="B152" s="73" t="s">
        <v>54</v>
      </c>
      <c r="C152" s="80">
        <v>31362.601747564255</v>
      </c>
      <c r="D152" s="113">
        <v>23044.736200850937</v>
      </c>
      <c r="E152" s="80">
        <v>35444.732745466354</v>
      </c>
      <c r="F152" s="113">
        <v>36969.853916998771</v>
      </c>
      <c r="G152" s="80">
        <v>44528.029492768968</v>
      </c>
      <c r="I152" s="114"/>
    </row>
    <row r="153" spans="1:9" s="38" customFormat="1">
      <c r="A153" s="207"/>
      <c r="B153" s="112" t="s">
        <v>62</v>
      </c>
      <c r="C153" s="81">
        <v>598009.44432199991</v>
      </c>
      <c r="D153" s="192">
        <v>589292.05753938889</v>
      </c>
      <c r="E153" s="81">
        <v>613741.15145865106</v>
      </c>
      <c r="F153" s="192">
        <v>654169.53784988401</v>
      </c>
      <c r="G153" s="81">
        <v>664092.79058315803</v>
      </c>
      <c r="H153" s="114"/>
      <c r="I153" s="114"/>
    </row>
    <row r="154" spans="1:9" s="6" customFormat="1">
      <c r="A154" s="291"/>
      <c r="B154" s="485"/>
      <c r="C154" s="485"/>
      <c r="D154" s="485"/>
      <c r="E154" s="485"/>
      <c r="F154" s="485"/>
      <c r="G154" s="485"/>
    </row>
    <row r="155" spans="1:9">
      <c r="A155" s="207"/>
      <c r="B155" s="293"/>
      <c r="C155" s="74"/>
      <c r="D155" s="74"/>
      <c r="E155" s="74"/>
      <c r="F155" s="74"/>
      <c r="G155" s="74"/>
      <c r="H155" s="75"/>
      <c r="I155" s="75"/>
    </row>
    <row r="156" spans="1:9" s="30" customFormat="1" ht="12.75" customHeight="1">
      <c r="A156" s="99"/>
      <c r="B156" s="1" t="s">
        <v>199</v>
      </c>
      <c r="G156" s="174" t="s">
        <v>167</v>
      </c>
    </row>
    <row r="157" spans="1:9" ht="12.75" customHeight="1">
      <c r="A157" s="165"/>
      <c r="B157" s="483" t="s">
        <v>0</v>
      </c>
      <c r="C157" s="487" t="s">
        <v>1</v>
      </c>
      <c r="D157" s="488"/>
      <c r="E157" s="488"/>
      <c r="F157" s="488"/>
      <c r="G157" s="488"/>
    </row>
    <row r="158" spans="1:9" ht="24" customHeight="1">
      <c r="A158" s="166"/>
      <c r="B158" s="484"/>
      <c r="C158" s="159">
        <f>$C$6</f>
        <v>45473</v>
      </c>
      <c r="D158" s="159">
        <f>$D$6</f>
        <v>45382</v>
      </c>
      <c r="E158" s="159">
        <f>$E$6</f>
        <v>45291</v>
      </c>
      <c r="F158" s="159">
        <f>$F$6</f>
        <v>45199</v>
      </c>
      <c r="G158" s="159">
        <f>$G$6</f>
        <v>45107</v>
      </c>
    </row>
    <row r="159" spans="1:9">
      <c r="A159" s="207"/>
      <c r="B159" s="38" t="s">
        <v>4</v>
      </c>
      <c r="C159" s="37">
        <v>1156.0545827999999</v>
      </c>
      <c r="D159" s="116">
        <v>1118.3313196895995</v>
      </c>
      <c r="E159" s="37">
        <v>1237.3971474444636</v>
      </c>
      <c r="F159" s="116">
        <v>1245.9171077470487</v>
      </c>
      <c r="G159" s="37">
        <v>1377.49513480973</v>
      </c>
      <c r="I159" s="75"/>
    </row>
    <row r="160" spans="1:9">
      <c r="A160" s="207"/>
      <c r="B160" s="38" t="s">
        <v>102</v>
      </c>
      <c r="C160" s="36">
        <v>943.89285643000005</v>
      </c>
      <c r="D160" s="115">
        <v>914.20278432374823</v>
      </c>
      <c r="E160" s="36">
        <v>1019.4820475382853</v>
      </c>
      <c r="F160" s="115">
        <v>1019.8170856690124</v>
      </c>
      <c r="G160" s="36">
        <v>1130.6378726712423</v>
      </c>
      <c r="I160" s="75"/>
    </row>
    <row r="161" spans="1:9">
      <c r="A161" s="207"/>
      <c r="B161" s="74" t="s">
        <v>57</v>
      </c>
      <c r="C161" s="36">
        <v>523.22802242099999</v>
      </c>
      <c r="D161" s="115">
        <v>520.29593999931785</v>
      </c>
      <c r="E161" s="36">
        <v>607.93081176887745</v>
      </c>
      <c r="F161" s="115">
        <v>620.40217322577428</v>
      </c>
      <c r="G161" s="36">
        <v>682.45162883062528</v>
      </c>
      <c r="I161" s="75"/>
    </row>
    <row r="162" spans="1:9">
      <c r="A162" s="207"/>
      <c r="B162" s="86" t="s">
        <v>58</v>
      </c>
      <c r="C162" s="88">
        <v>0.45259802625731177</v>
      </c>
      <c r="D162" s="193">
        <v>0.46524310894174864</v>
      </c>
      <c r="E162" s="88">
        <v>0.49129805497322143</v>
      </c>
      <c r="F162" s="193">
        <v>0.49778766931554991</v>
      </c>
      <c r="G162" s="88">
        <v>0.49542942953834146</v>
      </c>
      <c r="I162" s="75"/>
    </row>
    <row r="163" spans="1:9">
      <c r="A163" s="207"/>
      <c r="B163" s="204" t="s">
        <v>15</v>
      </c>
      <c r="C163" s="36">
        <v>335.084580695</v>
      </c>
      <c r="D163" s="115">
        <v>346.69087506058366</v>
      </c>
      <c r="E163" s="36">
        <v>408.57973703009122</v>
      </c>
      <c r="F163" s="115">
        <v>423.07239143202338</v>
      </c>
      <c r="G163" s="36">
        <v>461.890726466991</v>
      </c>
      <c r="I163" s="75"/>
    </row>
    <row r="164" spans="1:9">
      <c r="A164" s="207"/>
      <c r="B164" s="200" t="s">
        <v>101</v>
      </c>
      <c r="C164" s="36">
        <v>195.38930526799996</v>
      </c>
      <c r="D164" s="115">
        <v>204.0456682634935</v>
      </c>
      <c r="E164" s="36">
        <v>54.903257155602546</v>
      </c>
      <c r="F164" s="115">
        <v>231.88864542447692</v>
      </c>
      <c r="G164" s="36">
        <v>250.06818276054645</v>
      </c>
      <c r="I164" s="75"/>
    </row>
    <row r="165" spans="1:9">
      <c r="A165" s="207"/>
      <c r="B165" s="301" t="s">
        <v>29</v>
      </c>
      <c r="C165" s="36">
        <v>84.820476513000017</v>
      </c>
      <c r="D165" s="115">
        <v>77.160718022792707</v>
      </c>
      <c r="E165" s="36">
        <v>28.518663442176262</v>
      </c>
      <c r="F165" s="115">
        <v>94.005116330915527</v>
      </c>
      <c r="G165" s="36">
        <v>84.279784773363815</v>
      </c>
      <c r="I165" s="75"/>
    </row>
    <row r="166" spans="1:9">
      <c r="A166" s="207"/>
      <c r="B166" s="303" t="s">
        <v>228</v>
      </c>
      <c r="C166" s="307">
        <v>110.56882875499994</v>
      </c>
      <c r="D166" s="308">
        <v>126.88495024070079</v>
      </c>
      <c r="E166" s="307">
        <v>26.384593713426284</v>
      </c>
      <c r="F166" s="308">
        <v>137.88352909356138</v>
      </c>
      <c r="G166" s="307">
        <v>165.78839798718263</v>
      </c>
      <c r="I166" s="75"/>
    </row>
    <row r="167" spans="1:9">
      <c r="A167" s="207"/>
      <c r="B167" s="302" t="s">
        <v>226</v>
      </c>
      <c r="C167" s="36">
        <v>62.144367999999993</v>
      </c>
      <c r="D167" s="115">
        <v>62.415760671387375</v>
      </c>
      <c r="E167" s="36">
        <v>25.469911000013518</v>
      </c>
      <c r="F167" s="115">
        <v>73.288361000010013</v>
      </c>
      <c r="G167" s="36">
        <v>83.658569537846489</v>
      </c>
      <c r="I167" s="75"/>
    </row>
    <row r="168" spans="1:9">
      <c r="A168" s="207"/>
      <c r="B168" s="304" t="s">
        <v>227</v>
      </c>
      <c r="C168" s="307">
        <v>48.424460754999949</v>
      </c>
      <c r="D168" s="308">
        <v>64.469189569313414</v>
      </c>
      <c r="E168" s="307">
        <v>0.91468271341276619</v>
      </c>
      <c r="F168" s="308">
        <v>64.595168093551365</v>
      </c>
      <c r="G168" s="307">
        <v>82.129828449336145</v>
      </c>
      <c r="I168" s="75"/>
    </row>
    <row r="169" spans="1:9">
      <c r="A169" s="207"/>
      <c r="B169" s="73" t="s">
        <v>53</v>
      </c>
      <c r="C169" s="80">
        <v>147</v>
      </c>
      <c r="D169" s="113">
        <v>243</v>
      </c>
      <c r="E169" s="80">
        <v>182.00000000000003</v>
      </c>
      <c r="F169" s="113">
        <v>172.00000000000003</v>
      </c>
      <c r="G169" s="80">
        <v>140</v>
      </c>
      <c r="I169" s="75"/>
    </row>
    <row r="170" spans="1:9">
      <c r="A170" s="207"/>
      <c r="B170" s="73" t="s">
        <v>54</v>
      </c>
      <c r="C170" s="80">
        <v>376.22802242099999</v>
      </c>
      <c r="D170" s="113">
        <v>277.29593999931785</v>
      </c>
      <c r="E170" s="80">
        <v>425.93081176887745</v>
      </c>
      <c r="F170" s="113">
        <v>448.20217322577423</v>
      </c>
      <c r="G170" s="80">
        <v>542.5516288306253</v>
      </c>
      <c r="I170" s="75"/>
    </row>
    <row r="171" spans="1:9">
      <c r="A171" s="207"/>
      <c r="B171" s="112" t="s">
        <v>62</v>
      </c>
      <c r="C171" s="81">
        <v>7165.7888632698014</v>
      </c>
      <c r="D171" s="192">
        <v>7068.0639569384293</v>
      </c>
      <c r="E171" s="81">
        <v>7384.1161486620094</v>
      </c>
      <c r="F171" s="192">
        <v>7874.1845783002555</v>
      </c>
      <c r="G171" s="81">
        <v>8095.1682082697889</v>
      </c>
      <c r="H171" s="75"/>
      <c r="I171" s="75"/>
    </row>
    <row r="172" spans="1:9" ht="9" customHeight="1">
      <c r="B172" s="462"/>
      <c r="C172" s="462"/>
      <c r="D172" s="462"/>
      <c r="E172" s="462"/>
      <c r="F172" s="462"/>
      <c r="G172" s="462"/>
    </row>
    <row r="173" spans="1:9">
      <c r="B173" s="292"/>
      <c r="C173" s="292"/>
      <c r="D173" s="292"/>
      <c r="E173" s="292"/>
      <c r="F173" s="292"/>
      <c r="G173" s="292"/>
    </row>
    <row r="174" spans="1:9" s="30" customFormat="1" ht="12.75" customHeight="1">
      <c r="A174" s="99"/>
      <c r="B174" s="1"/>
      <c r="G174" s="174"/>
    </row>
    <row r="175" spans="1:9">
      <c r="B175" s="294"/>
    </row>
    <row r="176" spans="1:9" s="30" customFormat="1" ht="12.75" customHeight="1">
      <c r="A176" s="99"/>
      <c r="B176" s="1" t="s">
        <v>200</v>
      </c>
      <c r="G176" s="174" t="s">
        <v>167</v>
      </c>
    </row>
    <row r="177" spans="1:9" ht="12.75" customHeight="1">
      <c r="A177" s="165"/>
      <c r="B177" s="483" t="s">
        <v>0</v>
      </c>
      <c r="C177" s="487" t="s">
        <v>1</v>
      </c>
      <c r="D177" s="488"/>
      <c r="E177" s="488"/>
      <c r="F177" s="488"/>
      <c r="G177" s="488"/>
    </row>
    <row r="178" spans="1:9" ht="24" customHeight="1">
      <c r="A178" s="166"/>
      <c r="B178" s="484"/>
      <c r="C178" s="159">
        <f>$C$6</f>
        <v>45473</v>
      </c>
      <c r="D178" s="159">
        <f>$D$6</f>
        <v>45382</v>
      </c>
      <c r="E178" s="159">
        <f>$E$6</f>
        <v>45291</v>
      </c>
      <c r="F178" s="159">
        <f>$F$6</f>
        <v>45199</v>
      </c>
      <c r="G178" s="159">
        <f>$G$6</f>
        <v>45107</v>
      </c>
    </row>
    <row r="179" spans="1:9">
      <c r="A179" s="207"/>
      <c r="B179" s="2" t="s">
        <v>4</v>
      </c>
      <c r="C179" s="37">
        <v>1172.322963911653</v>
      </c>
      <c r="D179" s="116">
        <v>1120.3094435823234</v>
      </c>
      <c r="E179" s="37">
        <v>1099.2066483472843</v>
      </c>
      <c r="F179" s="116">
        <v>1045.9410200889081</v>
      </c>
      <c r="G179" s="37">
        <v>985.38740837692956</v>
      </c>
      <c r="I179" s="75"/>
    </row>
    <row r="180" spans="1:9">
      <c r="A180" s="207"/>
      <c r="B180" s="38" t="s">
        <v>102</v>
      </c>
      <c r="C180" s="36">
        <v>957.52573667545789</v>
      </c>
      <c r="D180" s="115">
        <v>915.72545205852089</v>
      </c>
      <c r="E180" s="36">
        <v>902.8993784357649</v>
      </c>
      <c r="F180" s="115">
        <v>855.20204078134179</v>
      </c>
      <c r="G180" s="36">
        <v>805.86058503657284</v>
      </c>
      <c r="I180" s="75"/>
    </row>
    <row r="181" spans="1:9">
      <c r="A181" s="207"/>
      <c r="B181" s="30" t="s">
        <v>57</v>
      </c>
      <c r="C181" s="36">
        <v>530.96908817290182</v>
      </c>
      <c r="D181" s="115">
        <v>519.12684546185517</v>
      </c>
      <c r="E181" s="36">
        <v>529.94463149642831</v>
      </c>
      <c r="F181" s="115">
        <v>508.50196637881464</v>
      </c>
      <c r="G181" s="36">
        <v>477.11266964665424</v>
      </c>
      <c r="I181" s="75"/>
    </row>
    <row r="182" spans="1:9">
      <c r="A182" s="207"/>
      <c r="B182" s="86" t="s">
        <v>58</v>
      </c>
      <c r="C182" s="88">
        <v>0.45292048737255308</v>
      </c>
      <c r="D182" s="193">
        <v>0.46337808579197992</v>
      </c>
      <c r="E182" s="88">
        <v>0.48211556243153031</v>
      </c>
      <c r="F182" s="193">
        <v>0.48616696028958734</v>
      </c>
      <c r="G182" s="88">
        <v>0.48418790984200349</v>
      </c>
      <c r="I182" s="75"/>
    </row>
    <row r="183" spans="1:9">
      <c r="A183" s="207"/>
      <c r="B183" s="204" t="s">
        <v>15</v>
      </c>
      <c r="C183" s="36">
        <v>340.19509128838342</v>
      </c>
      <c r="D183" s="115">
        <v>345.45437522587332</v>
      </c>
      <c r="E183" s="36">
        <v>354.80727692786286</v>
      </c>
      <c r="F183" s="115">
        <v>343.06377072342269</v>
      </c>
      <c r="G183" s="36">
        <v>318.64251008130714</v>
      </c>
      <c r="I183" s="75"/>
    </row>
    <row r="184" spans="1:9">
      <c r="A184" s="207"/>
      <c r="B184" s="204" t="s">
        <v>101</v>
      </c>
      <c r="C184" s="36">
        <v>213.56437627176453</v>
      </c>
      <c r="D184" s="115">
        <v>234.9111068810162</v>
      </c>
      <c r="E184" s="36">
        <v>244.41121263680276</v>
      </c>
      <c r="F184" s="115">
        <v>242.39972774849704</v>
      </c>
      <c r="G184" s="36">
        <v>219.12295702164369</v>
      </c>
      <c r="I184" s="75"/>
    </row>
    <row r="185" spans="1:9">
      <c r="A185" s="207"/>
      <c r="B185" s="73" t="s">
        <v>53</v>
      </c>
      <c r="C185" s="80">
        <v>147</v>
      </c>
      <c r="D185" s="113">
        <v>243</v>
      </c>
      <c r="E185" s="80">
        <v>182.00000000000003</v>
      </c>
      <c r="F185" s="113">
        <v>172.00000000000003</v>
      </c>
      <c r="G185" s="80">
        <v>140</v>
      </c>
      <c r="I185" s="75"/>
    </row>
    <row r="186" spans="1:9">
      <c r="A186" s="207"/>
      <c r="B186" s="73" t="s">
        <v>54</v>
      </c>
      <c r="C186" s="80">
        <v>383.96908817290182</v>
      </c>
      <c r="D186" s="113">
        <v>276.12684546185517</v>
      </c>
      <c r="E186" s="80">
        <v>347.94463149642831</v>
      </c>
      <c r="F186" s="113">
        <v>336.50196637881459</v>
      </c>
      <c r="G186" s="80">
        <v>337.11266964665424</v>
      </c>
      <c r="I186" s="75"/>
    </row>
    <row r="187" spans="1:9">
      <c r="A187" s="207"/>
      <c r="B187" s="112" t="s">
        <v>62</v>
      </c>
      <c r="C187" s="81">
        <v>7165.7888632698014</v>
      </c>
      <c r="D187" s="192">
        <v>7068.0639569384293</v>
      </c>
      <c r="E187" s="81">
        <v>7384.1161486620094</v>
      </c>
      <c r="F187" s="192">
        <v>7874.1845783002555</v>
      </c>
      <c r="G187" s="81">
        <v>8095.1682082697889</v>
      </c>
      <c r="H187" s="75"/>
      <c r="I187" s="75"/>
    </row>
    <row r="188" spans="1:9" ht="38.25" customHeight="1">
      <c r="B188" s="486" t="s">
        <v>310</v>
      </c>
      <c r="C188" s="486"/>
      <c r="D188" s="486"/>
      <c r="E188" s="486"/>
      <c r="F188" s="486"/>
      <c r="G188" s="486"/>
    </row>
    <row r="189" spans="1:9" ht="26.25" customHeight="1">
      <c r="B189" s="485"/>
      <c r="C189" s="485"/>
      <c r="D189" s="485"/>
      <c r="E189" s="485"/>
      <c r="F189" s="485"/>
      <c r="G189" s="485"/>
    </row>
    <row r="190" spans="1:9">
      <c r="B190" s="292"/>
      <c r="C190" s="421"/>
      <c r="D190" s="421"/>
      <c r="E190" s="421"/>
      <c r="F190" s="421"/>
      <c r="G190" s="421"/>
    </row>
    <row r="191" spans="1:9">
      <c r="B191" s="295"/>
    </row>
  </sheetData>
  <mergeCells count="31">
    <mergeCell ref="B5:B6"/>
    <mergeCell ref="B108:B109"/>
    <mergeCell ref="B81:B82"/>
    <mergeCell ref="C5:G5"/>
    <mergeCell ref="C68:G68"/>
    <mergeCell ref="C81:G81"/>
    <mergeCell ref="C93:G93"/>
    <mergeCell ref="C108:G108"/>
    <mergeCell ref="B28:B29"/>
    <mergeCell ref="C28:G28"/>
    <mergeCell ref="B48:B49"/>
    <mergeCell ref="C48:G48"/>
    <mergeCell ref="B68:B69"/>
    <mergeCell ref="B23:G23"/>
    <mergeCell ref="B44:G44"/>
    <mergeCell ref="B63:G63"/>
    <mergeCell ref="B102:G102"/>
    <mergeCell ref="B93:B94"/>
    <mergeCell ref="B189:G189"/>
    <mergeCell ref="B188:G188"/>
    <mergeCell ref="B177:B178"/>
    <mergeCell ref="C177:G177"/>
    <mergeCell ref="B134:G134"/>
    <mergeCell ref="B117:G117"/>
    <mergeCell ref="B139:B140"/>
    <mergeCell ref="C139:G139"/>
    <mergeCell ref="C157:G157"/>
    <mergeCell ref="B154:G154"/>
    <mergeCell ref="B121:B122"/>
    <mergeCell ref="C121:G121"/>
    <mergeCell ref="B157:B158"/>
  </mergeCells>
  <phoneticPr fontId="3" type="noConversion"/>
  <hyperlinks>
    <hyperlink ref="A1" location="Cover!E6" display="INDEX"/>
  </hyperlinks>
  <pageMargins left="0.23" right="0.25" top="1" bottom="1" header="0.5" footer="0.5"/>
  <pageSetup paperSize="9" scale="62" orientation="portrait" r:id="rId1"/>
  <headerFooter alignWithMargins="0">
    <oddFooter>Page &amp;P of &amp;N</oddFooter>
  </headerFooter>
  <rowBreaks count="3" manualBreakCount="3">
    <brk id="77" max="7" man="1"/>
    <brk id="118" max="7" man="1"/>
    <brk id="173" max="7" man="1"/>
  </rowBreaks>
  <colBreaks count="1" manualBreakCount="1">
    <brk id="8" max="1048575" man="1"/>
  </colBreaks>
  <ignoredErrors>
    <ignoredError sqref="A1:I2 A64:I65 A78:I78 A91:I94 B83:B89 A104:I105 B95:B101 B110:B116 A136 C136:I136 A117 A4:I5 A3 C3:I3 A25:I25 A23:A24 C24:I24 A27:I29 A26 C26:I26 A49:I49 A46 C46:I46 A80:I82 A79 C79:I79 A107:I109 A106 C106:I106 A137:I137 A77 A6:B6 H19:I23 A63 H59:I63 A90 H83:I90 A102 H95:I102 H6:I12 H30:I35 H50:I55 H70:I77 B70:B76 A69:I69 A66 C66:I66 A44 H39:XFD41 H110:I117 A47:I48 H43:XFD44 A67:I68 J136:XFD137 J104:XFD117 J59:XFD102 A192:XFD1048576 J46:XFD55 J1:XFD12 J19:XFD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showGridLines="0" view="pageBreakPreview" zoomScaleNormal="100" zoomScaleSheetLayoutView="100" workbookViewId="0">
      <selection activeCell="B1" sqref="B1"/>
    </sheetView>
  </sheetViews>
  <sheetFormatPr defaultColWidth="9.140625" defaultRowHeight="11.25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8">
      <c r="A1" s="203" t="s">
        <v>13</v>
      </c>
    </row>
    <row r="3" spans="1:8" ht="12.6" customHeight="1">
      <c r="A3" s="199">
        <v>5</v>
      </c>
      <c r="B3" s="1" t="s">
        <v>52</v>
      </c>
      <c r="C3" s="1"/>
      <c r="D3" s="1"/>
      <c r="E3" s="1"/>
      <c r="F3" s="1"/>
      <c r="G3" s="1"/>
    </row>
    <row r="4" spans="1:8" ht="12.6" customHeight="1">
      <c r="B4" s="1"/>
      <c r="C4" s="1"/>
      <c r="D4" s="1"/>
      <c r="E4" s="1"/>
      <c r="F4" s="1"/>
      <c r="G4" s="1"/>
    </row>
    <row r="5" spans="1:8" ht="12.6" customHeight="1">
      <c r="A5" s="25">
        <v>5.0999999999999996</v>
      </c>
      <c r="B5" s="1" t="s">
        <v>92</v>
      </c>
      <c r="C5" s="1"/>
      <c r="D5" s="1"/>
      <c r="E5" s="1"/>
      <c r="F5" s="1"/>
      <c r="G5" s="1"/>
    </row>
    <row r="6" spans="1:8" ht="12.6" customHeight="1">
      <c r="B6" s="1"/>
      <c r="C6" s="1"/>
      <c r="D6" s="1"/>
      <c r="E6" s="1"/>
      <c r="F6" s="1"/>
      <c r="G6" s="1"/>
    </row>
    <row r="7" spans="1:8" ht="12.6" customHeight="1">
      <c r="A7" s="25" t="s">
        <v>66</v>
      </c>
      <c r="B7" s="1" t="s">
        <v>2</v>
      </c>
      <c r="C7" s="1"/>
      <c r="D7" s="1"/>
      <c r="E7" s="1"/>
      <c r="F7" s="1"/>
      <c r="G7" s="1"/>
    </row>
    <row r="8" spans="1:8" ht="12.6" customHeight="1">
      <c r="A8" s="26"/>
      <c r="G8" s="3" t="str">
        <f>'Trends file-4'!G4</f>
        <v>Amount in Rs Mn, except ratios</v>
      </c>
      <c r="H8" s="3"/>
    </row>
    <row r="9" spans="1:8" s="163" customFormat="1" ht="12.6" customHeight="1">
      <c r="A9" s="164"/>
      <c r="B9" s="496" t="s">
        <v>0</v>
      </c>
      <c r="C9" s="494" t="s">
        <v>1</v>
      </c>
      <c r="D9" s="495"/>
      <c r="E9" s="495"/>
      <c r="F9" s="495"/>
      <c r="G9" s="495"/>
      <c r="H9" s="252"/>
    </row>
    <row r="10" spans="1:8" s="163" customFormat="1" ht="24.95" customHeight="1">
      <c r="A10" s="164"/>
      <c r="B10" s="496"/>
      <c r="C10" s="159">
        <f>'Trends file-1'!C8</f>
        <v>45473</v>
      </c>
      <c r="D10" s="159">
        <f>'Trends file-1'!D8</f>
        <v>45382</v>
      </c>
      <c r="E10" s="159">
        <f>'Trends file-1'!E8</f>
        <v>45291</v>
      </c>
      <c r="F10" s="159">
        <f>'Trends file-1'!F8</f>
        <v>45199</v>
      </c>
      <c r="G10" s="159">
        <f>'Trends file-1'!G8</f>
        <v>45107</v>
      </c>
      <c r="H10" s="252"/>
    </row>
    <row r="11" spans="1:8" ht="12.6" customHeight="1">
      <c r="A11" s="208"/>
      <c r="B11" s="2" t="s">
        <v>5</v>
      </c>
      <c r="C11" s="144">
        <v>16012</v>
      </c>
      <c r="D11" s="160">
        <v>15477.660726657956</v>
      </c>
      <c r="E11" s="144">
        <v>14799.337250323024</v>
      </c>
      <c r="F11" s="160">
        <v>14294.402670265001</v>
      </c>
      <c r="G11" s="144">
        <v>14463.510647754996</v>
      </c>
      <c r="H11" s="5"/>
    </row>
    <row r="12" spans="1:8" ht="24.95" customHeight="1">
      <c r="A12" s="209"/>
      <c r="B12" s="6" t="s">
        <v>6</v>
      </c>
      <c r="C12" s="145">
        <v>26239</v>
      </c>
      <c r="D12" s="194">
        <v>25905.670541553976</v>
      </c>
      <c r="E12" s="145">
        <v>25129.893529472014</v>
      </c>
      <c r="F12" s="194">
        <v>24592.016792909999</v>
      </c>
      <c r="G12" s="145">
        <v>24001.593039813</v>
      </c>
      <c r="H12" s="5"/>
    </row>
    <row r="13" spans="1:8" ht="12.6" customHeight="1">
      <c r="A13" s="208"/>
      <c r="B13" s="2" t="s">
        <v>7</v>
      </c>
      <c r="C13" s="146">
        <v>58281</v>
      </c>
      <c r="D13" s="161">
        <v>58393.899426632117</v>
      </c>
      <c r="E13" s="146">
        <v>57205.878026099868</v>
      </c>
      <c r="F13" s="161">
        <v>55668.030140540031</v>
      </c>
      <c r="G13" s="146">
        <v>51953.059426486005</v>
      </c>
      <c r="H13" s="5"/>
    </row>
    <row r="14" spans="1:8" ht="12.6" customHeight="1">
      <c r="A14" s="208"/>
      <c r="B14" s="2" t="s">
        <v>55</v>
      </c>
      <c r="C14" s="146">
        <v>3790</v>
      </c>
      <c r="D14" s="161">
        <v>4679.0478139639981</v>
      </c>
      <c r="E14" s="146">
        <v>2412.0346134710003</v>
      </c>
      <c r="F14" s="161">
        <v>2627.625650038</v>
      </c>
      <c r="G14" s="146">
        <v>2181.21649407</v>
      </c>
      <c r="H14" s="5"/>
    </row>
    <row r="15" spans="1:8" ht="12.6" customHeight="1">
      <c r="A15" s="208"/>
      <c r="B15" s="2" t="s">
        <v>8</v>
      </c>
      <c r="C15" s="146">
        <v>7721</v>
      </c>
      <c r="D15" s="161">
        <v>7481.50093152301</v>
      </c>
      <c r="E15" s="146">
        <v>6850.611867615994</v>
      </c>
      <c r="F15" s="161">
        <v>7149.7788744130003</v>
      </c>
      <c r="G15" s="146">
        <v>6473.1609645870003</v>
      </c>
      <c r="H15" s="5"/>
    </row>
    <row r="16" spans="1:8" ht="12.6" customHeight="1">
      <c r="A16" s="208"/>
      <c r="B16" s="2" t="s">
        <v>37</v>
      </c>
      <c r="C16" s="146">
        <v>24266</v>
      </c>
      <c r="D16" s="161">
        <v>22506.106017001988</v>
      </c>
      <c r="E16" s="146">
        <v>23884.376429721007</v>
      </c>
      <c r="F16" s="161">
        <v>21010.464246240997</v>
      </c>
      <c r="G16" s="146">
        <v>24218.979877614001</v>
      </c>
      <c r="H16" s="5"/>
    </row>
    <row r="17" spans="1:8" s="1" customFormat="1" ht="12.6" customHeight="1">
      <c r="A17" s="208"/>
      <c r="B17" s="7" t="s">
        <v>2</v>
      </c>
      <c r="C17" s="147">
        <v>136309</v>
      </c>
      <c r="D17" s="162">
        <v>134443.88545733303</v>
      </c>
      <c r="E17" s="147">
        <v>130282.13171670292</v>
      </c>
      <c r="F17" s="162">
        <v>125342.31837440703</v>
      </c>
      <c r="G17" s="147">
        <v>123291.52045032501</v>
      </c>
      <c r="H17" s="4"/>
    </row>
    <row r="18" spans="1:8" s="6" customFormat="1" ht="24" customHeight="1">
      <c r="A18" s="413"/>
      <c r="B18" s="482"/>
      <c r="C18" s="482"/>
      <c r="D18" s="482"/>
      <c r="E18" s="482"/>
      <c r="F18" s="482"/>
      <c r="G18" s="482"/>
    </row>
    <row r="19" spans="1:8">
      <c r="A19" s="25" t="s">
        <v>67</v>
      </c>
      <c r="B19" s="1" t="s">
        <v>119</v>
      </c>
      <c r="C19" s="1"/>
      <c r="D19" s="1"/>
      <c r="E19" s="1"/>
      <c r="F19" s="1"/>
      <c r="G19" s="1"/>
    </row>
    <row r="20" spans="1:8">
      <c r="A20" s="26"/>
      <c r="G20" s="3" t="str">
        <f>G8</f>
        <v>Amount in Rs Mn, except ratios</v>
      </c>
    </row>
    <row r="21" spans="1:8" s="163" customFormat="1" ht="12.75" customHeight="1">
      <c r="A21" s="164"/>
      <c r="B21" s="496" t="s">
        <v>0</v>
      </c>
      <c r="C21" s="494" t="s">
        <v>1</v>
      </c>
      <c r="D21" s="495"/>
      <c r="E21" s="495"/>
      <c r="F21" s="495"/>
      <c r="G21" s="495"/>
      <c r="H21" s="253"/>
    </row>
    <row r="22" spans="1:8" s="163" customFormat="1" ht="24.95" customHeight="1">
      <c r="A22" s="164"/>
      <c r="B22" s="496"/>
      <c r="C22" s="159">
        <f>'Trends file-4'!$C$6</f>
        <v>45473</v>
      </c>
      <c r="D22" s="159">
        <f>'Trends file-4'!$D$6</f>
        <v>45382</v>
      </c>
      <c r="E22" s="159">
        <f>'Trends file-4'!$E$6</f>
        <v>45291</v>
      </c>
      <c r="F22" s="159">
        <f>'Trends file-4'!$F$6</f>
        <v>45199</v>
      </c>
      <c r="G22" s="159">
        <f>'Trends file-4'!$G$6</f>
        <v>45107</v>
      </c>
      <c r="H22" s="252"/>
    </row>
    <row r="23" spans="1:8">
      <c r="A23" s="208"/>
      <c r="B23" s="2" t="s">
        <v>85</v>
      </c>
      <c r="C23" s="144">
        <v>66689</v>
      </c>
      <c r="D23" s="160">
        <v>64551.609308091996</v>
      </c>
      <c r="E23" s="144">
        <v>62726.204491486002</v>
      </c>
      <c r="F23" s="160">
        <v>61187.553238044995</v>
      </c>
      <c r="G23" s="144">
        <v>59569.247184545995</v>
      </c>
      <c r="H23" s="5"/>
    </row>
    <row r="24" spans="1:8">
      <c r="A24" s="208"/>
      <c r="B24" s="6" t="s">
        <v>86</v>
      </c>
      <c r="C24" s="146">
        <v>22697</v>
      </c>
      <c r="D24" s="161">
        <v>21427.113428000008</v>
      </c>
      <c r="E24" s="146">
        <v>21063.094311999997</v>
      </c>
      <c r="F24" s="161">
        <v>19517.155632999998</v>
      </c>
      <c r="G24" s="146">
        <v>18497.973129000002</v>
      </c>
      <c r="H24" s="5"/>
    </row>
    <row r="25" spans="1:8" s="1" customFormat="1">
      <c r="A25" s="208"/>
      <c r="B25" s="7" t="s">
        <v>119</v>
      </c>
      <c r="C25" s="147">
        <v>89386</v>
      </c>
      <c r="D25" s="162">
        <v>85978.722736092008</v>
      </c>
      <c r="E25" s="147">
        <v>83789.298803486003</v>
      </c>
      <c r="F25" s="162">
        <v>80704.708871045004</v>
      </c>
      <c r="G25" s="147">
        <v>78067.220313546</v>
      </c>
      <c r="H25" s="4"/>
    </row>
    <row r="26" spans="1:8" ht="30.75" customHeight="1">
      <c r="A26" s="26"/>
      <c r="B26" s="489"/>
      <c r="C26" s="489"/>
      <c r="D26" s="489"/>
      <c r="E26" s="489"/>
      <c r="F26" s="489"/>
      <c r="G26" s="489"/>
    </row>
    <row r="27" spans="1:8">
      <c r="A27" s="25" t="s">
        <v>90</v>
      </c>
      <c r="B27" s="1" t="s">
        <v>14</v>
      </c>
      <c r="C27" s="1"/>
      <c r="D27" s="1"/>
      <c r="E27" s="1"/>
      <c r="F27" s="1"/>
      <c r="G27" s="1"/>
    </row>
    <row r="28" spans="1:8">
      <c r="A28" s="26"/>
      <c r="G28" s="3" t="str">
        <f>G20</f>
        <v>Amount in Rs Mn, except ratios</v>
      </c>
    </row>
    <row r="29" spans="1:8" s="163" customFormat="1" ht="12.75" customHeight="1">
      <c r="A29" s="167"/>
      <c r="B29" s="496" t="s">
        <v>0</v>
      </c>
      <c r="C29" s="494" t="s">
        <v>1</v>
      </c>
      <c r="D29" s="495"/>
      <c r="E29" s="495"/>
      <c r="F29" s="495"/>
      <c r="G29" s="495"/>
      <c r="H29" s="253"/>
    </row>
    <row r="30" spans="1:8" s="163" customFormat="1" ht="24.95" customHeight="1">
      <c r="A30" s="168"/>
      <c r="B30" s="496"/>
      <c r="C30" s="159">
        <f>'Trends file-4'!$C$6</f>
        <v>45473</v>
      </c>
      <c r="D30" s="159">
        <f>'Trends file-4'!$D$6</f>
        <v>45382</v>
      </c>
      <c r="E30" s="159">
        <f>'Trends file-4'!$E$6</f>
        <v>45291</v>
      </c>
      <c r="F30" s="159">
        <f>'Trends file-4'!$F$6</f>
        <v>45199</v>
      </c>
      <c r="G30" s="159">
        <f>'Trends file-4'!$G$6</f>
        <v>45107</v>
      </c>
      <c r="H30" s="252"/>
    </row>
    <row r="31" spans="1:8">
      <c r="A31" s="208"/>
      <c r="B31" s="2" t="s">
        <v>10</v>
      </c>
      <c r="C31" s="144">
        <v>2636</v>
      </c>
      <c r="D31" s="160">
        <v>2227.498030323999</v>
      </c>
      <c r="E31" s="144">
        <v>1137.6785926339999</v>
      </c>
      <c r="F31" s="160">
        <v>1401.4530154899996</v>
      </c>
      <c r="G31" s="144">
        <v>665.91234456699999</v>
      </c>
      <c r="H31" s="5"/>
    </row>
    <row r="32" spans="1:8">
      <c r="A32" s="208"/>
      <c r="B32" s="6" t="s">
        <v>11</v>
      </c>
      <c r="C32" s="146">
        <v>6621</v>
      </c>
      <c r="D32" s="161">
        <v>6679.4883886330063</v>
      </c>
      <c r="E32" s="146">
        <v>8305.6455165929983</v>
      </c>
      <c r="F32" s="161">
        <v>6829.123987085999</v>
      </c>
      <c r="G32" s="146">
        <v>7160.8351343800005</v>
      </c>
      <c r="H32" s="5"/>
    </row>
    <row r="33" spans="1:8" s="1" customFormat="1">
      <c r="A33" s="208"/>
      <c r="B33" s="7" t="s">
        <v>29</v>
      </c>
      <c r="C33" s="147">
        <v>9257</v>
      </c>
      <c r="D33" s="162">
        <v>8906.9864189570053</v>
      </c>
      <c r="E33" s="147">
        <v>9443.3241092269982</v>
      </c>
      <c r="F33" s="162">
        <v>8230.5770025759994</v>
      </c>
      <c r="G33" s="147">
        <v>7826.7474789470007</v>
      </c>
      <c r="H33" s="4"/>
    </row>
    <row r="34" spans="1:8" ht="24" customHeight="1">
      <c r="A34" s="26"/>
      <c r="B34" s="489"/>
      <c r="C34" s="489"/>
      <c r="D34" s="489"/>
      <c r="E34" s="489"/>
      <c r="F34" s="489"/>
      <c r="G34" s="489"/>
    </row>
    <row r="35" spans="1:8" s="30" customFormat="1">
      <c r="A35" s="32"/>
      <c r="B35" s="35"/>
      <c r="C35" s="35"/>
      <c r="D35" s="35"/>
      <c r="E35" s="35"/>
      <c r="F35" s="35"/>
      <c r="G35" s="97"/>
    </row>
    <row r="36" spans="1:8" ht="12.6" customHeight="1">
      <c r="A36" s="25">
        <v>5.2</v>
      </c>
      <c r="B36" s="1" t="s">
        <v>215</v>
      </c>
      <c r="C36" s="1"/>
      <c r="D36" s="1"/>
      <c r="E36" s="1"/>
      <c r="F36" s="1"/>
      <c r="G36" s="1"/>
    </row>
    <row r="37" spans="1:8" ht="12.6" customHeight="1">
      <c r="B37" s="1"/>
      <c r="C37" s="1"/>
      <c r="D37" s="1"/>
      <c r="E37" s="1"/>
      <c r="F37" s="1"/>
      <c r="G37" s="1"/>
    </row>
    <row r="38" spans="1:8" ht="12.6" customHeight="1">
      <c r="A38" s="25" t="s">
        <v>213</v>
      </c>
      <c r="B38" s="1" t="s">
        <v>2</v>
      </c>
      <c r="C38" s="1"/>
      <c r="D38" s="1"/>
      <c r="E38" s="1"/>
      <c r="F38" s="1"/>
      <c r="G38" s="1"/>
    </row>
    <row r="39" spans="1:8" ht="12.6" customHeight="1">
      <c r="A39" s="26"/>
      <c r="G39" s="3" t="str">
        <f>G28</f>
        <v>Amount in Rs Mn, except ratios</v>
      </c>
      <c r="H39" s="3"/>
    </row>
    <row r="40" spans="1:8" s="163" customFormat="1" ht="12.6" customHeight="1">
      <c r="A40" s="164"/>
      <c r="B40" s="496" t="s">
        <v>0</v>
      </c>
      <c r="C40" s="494" t="s">
        <v>1</v>
      </c>
      <c r="D40" s="495"/>
      <c r="E40" s="495"/>
      <c r="F40" s="495"/>
      <c r="G40" s="495"/>
      <c r="H40" s="296"/>
    </row>
    <row r="41" spans="1:8" s="163" customFormat="1" ht="24.95" customHeight="1">
      <c r="A41" s="164"/>
      <c r="B41" s="496"/>
      <c r="C41" s="159">
        <f>'Trends file-4'!$C$6</f>
        <v>45473</v>
      </c>
      <c r="D41" s="159">
        <f>'Trends file-4'!$D$6</f>
        <v>45382</v>
      </c>
      <c r="E41" s="159">
        <f>'Trends file-4'!$E$6</f>
        <v>45291</v>
      </c>
      <c r="F41" s="159">
        <f>'Trends file-4'!$F$6</f>
        <v>45199</v>
      </c>
      <c r="G41" s="159">
        <f>'Trends file-4'!$G$6</f>
        <v>45107</v>
      </c>
      <c r="H41" s="296"/>
    </row>
    <row r="42" spans="1:8" ht="12.6" customHeight="1">
      <c r="A42" s="208"/>
      <c r="B42" s="2" t="s">
        <v>5</v>
      </c>
      <c r="C42" s="144">
        <v>123</v>
      </c>
      <c r="D42" s="160">
        <v>126.810343612</v>
      </c>
      <c r="E42" s="144">
        <v>122.60892058299999</v>
      </c>
      <c r="F42" s="160">
        <v>133.050172328</v>
      </c>
      <c r="G42" s="144">
        <v>128.48408719</v>
      </c>
      <c r="H42" s="5"/>
    </row>
    <row r="43" spans="1:8" ht="24.95" customHeight="1">
      <c r="A43" s="209"/>
      <c r="B43" s="6" t="s">
        <v>6</v>
      </c>
      <c r="C43" s="145">
        <v>139</v>
      </c>
      <c r="D43" s="194">
        <v>140.74490845299994</v>
      </c>
      <c r="E43" s="145">
        <v>130.13229142100005</v>
      </c>
      <c r="F43" s="194">
        <v>128.666703144</v>
      </c>
      <c r="G43" s="145">
        <v>117.50191922499999</v>
      </c>
      <c r="H43" s="5"/>
    </row>
    <row r="44" spans="1:8" ht="12.6" customHeight="1">
      <c r="A44" s="208"/>
      <c r="B44" s="2" t="s">
        <v>7</v>
      </c>
      <c r="C44" s="146">
        <v>530</v>
      </c>
      <c r="D44" s="161">
        <v>589.02223693900009</v>
      </c>
      <c r="E44" s="146">
        <v>567.56131528800006</v>
      </c>
      <c r="F44" s="161">
        <v>471.15250065599997</v>
      </c>
      <c r="G44" s="146">
        <v>510.35898952999997</v>
      </c>
      <c r="H44" s="5"/>
    </row>
    <row r="45" spans="1:8" ht="12.6" customHeight="1">
      <c r="A45" s="208"/>
      <c r="B45" s="2" t="s">
        <v>55</v>
      </c>
      <c r="C45" s="146">
        <v>0</v>
      </c>
      <c r="D45" s="161">
        <v>0.12159408599999999</v>
      </c>
      <c r="E45" s="146">
        <v>7.0616390000000006E-3</v>
      </c>
      <c r="F45" s="161">
        <v>2.8402428E-2</v>
      </c>
      <c r="G45" s="146">
        <v>7.3325389999999999E-3</v>
      </c>
      <c r="H45" s="5"/>
    </row>
    <row r="46" spans="1:8" ht="12.6" customHeight="1">
      <c r="A46" s="208"/>
      <c r="B46" s="2" t="s">
        <v>8</v>
      </c>
      <c r="C46" s="146">
        <v>112</v>
      </c>
      <c r="D46" s="161">
        <v>138.74248460000001</v>
      </c>
      <c r="E46" s="146">
        <v>93.628558651999981</v>
      </c>
      <c r="F46" s="161">
        <v>95.278680819000016</v>
      </c>
      <c r="G46" s="146">
        <v>93.332414817</v>
      </c>
      <c r="H46" s="5"/>
    </row>
    <row r="47" spans="1:8" ht="12.6" customHeight="1">
      <c r="A47" s="208"/>
      <c r="B47" s="2" t="s">
        <v>37</v>
      </c>
      <c r="C47" s="146">
        <v>203</v>
      </c>
      <c r="D47" s="161">
        <v>231.55488072599994</v>
      </c>
      <c r="E47" s="146">
        <v>182.84141308100001</v>
      </c>
      <c r="F47" s="161">
        <v>226.045767466</v>
      </c>
      <c r="G47" s="146">
        <v>196.44320039599998</v>
      </c>
      <c r="H47" s="5"/>
    </row>
    <row r="48" spans="1:8" s="1" customFormat="1" ht="12.6" customHeight="1">
      <c r="A48" s="208"/>
      <c r="B48" s="7" t="s">
        <v>2</v>
      </c>
      <c r="C48" s="147">
        <v>1107</v>
      </c>
      <c r="D48" s="162">
        <v>1226.9964484159998</v>
      </c>
      <c r="E48" s="147">
        <v>1096.779560664</v>
      </c>
      <c r="F48" s="162">
        <v>1054.2222268409998</v>
      </c>
      <c r="G48" s="147">
        <v>1046.1279436969999</v>
      </c>
      <c r="H48" s="4"/>
    </row>
    <row r="49" spans="1:8" ht="30" customHeight="1">
      <c r="A49" s="208"/>
      <c r="B49" s="462"/>
      <c r="C49" s="462"/>
      <c r="D49" s="462"/>
      <c r="E49" s="462"/>
      <c r="F49" s="462"/>
      <c r="G49" s="462"/>
    </row>
    <row r="50" spans="1:8">
      <c r="A50" s="25" t="s">
        <v>214</v>
      </c>
      <c r="B50" s="1" t="s">
        <v>119</v>
      </c>
      <c r="C50" s="1"/>
      <c r="D50" s="1"/>
      <c r="E50" s="1"/>
      <c r="F50" s="1"/>
      <c r="G50" s="1"/>
    </row>
    <row r="51" spans="1:8">
      <c r="A51" s="26"/>
      <c r="G51" s="3" t="str">
        <f>G39</f>
        <v>Amount in Rs Mn, except ratios</v>
      </c>
    </row>
    <row r="52" spans="1:8" s="163" customFormat="1" ht="12.75" customHeight="1">
      <c r="A52" s="164"/>
      <c r="B52" s="496" t="s">
        <v>0</v>
      </c>
      <c r="C52" s="494" t="s">
        <v>1</v>
      </c>
      <c r="D52" s="495"/>
      <c r="E52" s="495"/>
      <c r="F52" s="495"/>
      <c r="G52" s="495"/>
      <c r="H52" s="253"/>
    </row>
    <row r="53" spans="1:8" s="163" customFormat="1" ht="24.95" customHeight="1">
      <c r="A53" s="164"/>
      <c r="B53" s="496"/>
      <c r="C53" s="159">
        <f>'Trends file-4'!$C$6</f>
        <v>45473</v>
      </c>
      <c r="D53" s="159">
        <f>'Trends file-4'!$D$6</f>
        <v>45382</v>
      </c>
      <c r="E53" s="159">
        <f>'Trends file-4'!$E$6</f>
        <v>45291</v>
      </c>
      <c r="F53" s="159">
        <f>'Trends file-4'!$F$6</f>
        <v>45199</v>
      </c>
      <c r="G53" s="159">
        <f>'Trends file-4'!$G$6</f>
        <v>45107</v>
      </c>
      <c r="H53" s="296"/>
    </row>
    <row r="54" spans="1:8">
      <c r="A54" s="208"/>
      <c r="B54" s="2" t="s">
        <v>85</v>
      </c>
      <c r="C54" s="144">
        <v>307</v>
      </c>
      <c r="D54" s="160">
        <v>325.11260084200012</v>
      </c>
      <c r="E54" s="144">
        <v>465.72571006399977</v>
      </c>
      <c r="F54" s="160">
        <v>359.25525786399999</v>
      </c>
      <c r="G54" s="144">
        <v>341.24570638900002</v>
      </c>
      <c r="H54" s="5"/>
    </row>
    <row r="55" spans="1:8">
      <c r="A55" s="208"/>
      <c r="B55" s="6" t="s">
        <v>86</v>
      </c>
      <c r="C55" s="146">
        <v>29</v>
      </c>
      <c r="D55" s="161">
        <v>30.965655885000007</v>
      </c>
      <c r="E55" s="146">
        <v>28.67964289499999</v>
      </c>
      <c r="F55" s="161">
        <v>28.835698458999996</v>
      </c>
      <c r="G55" s="146">
        <v>29.378560863000001</v>
      </c>
      <c r="H55" s="5"/>
    </row>
    <row r="56" spans="1:8" s="1" customFormat="1">
      <c r="A56" s="208"/>
      <c r="B56" s="7" t="s">
        <v>119</v>
      </c>
      <c r="C56" s="147">
        <v>336</v>
      </c>
      <c r="D56" s="162">
        <v>356.07825672700011</v>
      </c>
      <c r="E56" s="147">
        <v>494.40535295899974</v>
      </c>
      <c r="F56" s="162">
        <v>388.090956323</v>
      </c>
      <c r="G56" s="147">
        <v>370.62426725200004</v>
      </c>
      <c r="H56" s="4"/>
    </row>
    <row r="57" spans="1:8" ht="30" customHeight="1">
      <c r="A57" s="26"/>
      <c r="B57" s="485"/>
      <c r="C57" s="485"/>
      <c r="D57" s="485"/>
      <c r="E57" s="485"/>
      <c r="F57" s="485"/>
      <c r="G57" s="485"/>
      <c r="H57" s="464"/>
    </row>
    <row r="58" spans="1:8" s="30" customFormat="1">
      <c r="A58" s="39">
        <v>5.3</v>
      </c>
      <c r="B58" s="22" t="s">
        <v>98</v>
      </c>
      <c r="C58" s="22"/>
      <c r="D58" s="22"/>
      <c r="E58" s="22"/>
      <c r="F58" s="22"/>
      <c r="G58" s="22"/>
    </row>
    <row r="59" spans="1:8" s="30" customFormat="1">
      <c r="B59" s="22"/>
      <c r="C59" s="22"/>
      <c r="D59" s="22"/>
      <c r="E59" s="22"/>
      <c r="F59" s="22"/>
      <c r="G59" s="22"/>
    </row>
    <row r="60" spans="1:8" s="30" customFormat="1">
      <c r="A60" s="39" t="s">
        <v>93</v>
      </c>
      <c r="B60" s="22" t="s">
        <v>244</v>
      </c>
      <c r="C60" s="22"/>
      <c r="D60" s="22"/>
      <c r="E60" s="22"/>
      <c r="F60" s="22"/>
      <c r="G60" s="22"/>
    </row>
    <row r="61" spans="1:8" s="30" customFormat="1">
      <c r="A61" s="32"/>
      <c r="G61" s="98" t="s">
        <v>168</v>
      </c>
    </row>
    <row r="62" spans="1:8" s="163" customFormat="1" ht="12" customHeight="1">
      <c r="A62" s="164"/>
      <c r="B62" s="496" t="s">
        <v>0</v>
      </c>
      <c r="C62" s="494" t="s">
        <v>1</v>
      </c>
      <c r="D62" s="495"/>
      <c r="E62" s="495"/>
      <c r="F62" s="495"/>
      <c r="G62" s="495"/>
    </row>
    <row r="63" spans="1:8" s="163" customFormat="1" ht="12" customHeight="1">
      <c r="A63" s="164"/>
      <c r="B63" s="496"/>
      <c r="C63" s="159">
        <f>'Trends file-4'!$C$6</f>
        <v>45473</v>
      </c>
      <c r="D63" s="159">
        <f>'Trends file-4'!$D$6</f>
        <v>45382</v>
      </c>
      <c r="E63" s="159">
        <f>'Trends file-4'!$E$6</f>
        <v>45291</v>
      </c>
      <c r="F63" s="159">
        <f>'Trends file-4'!$F$6</f>
        <v>45199</v>
      </c>
      <c r="G63" s="159">
        <f>'Trends file-4'!$G$6</f>
        <v>45107</v>
      </c>
    </row>
    <row r="64" spans="1:8">
      <c r="A64" s="208"/>
      <c r="B64" s="2" t="s">
        <v>5</v>
      </c>
      <c r="C64" s="144">
        <v>63.140147031549795</v>
      </c>
      <c r="D64" s="160">
        <v>62.145756751264678</v>
      </c>
      <c r="E64" s="144">
        <v>59.152763223474189</v>
      </c>
      <c r="F64" s="160">
        <v>59.264046663407797</v>
      </c>
      <c r="G64" s="144">
        <v>56.93409706947493</v>
      </c>
    </row>
    <row r="65" spans="1:7" ht="22.5">
      <c r="A65" s="209"/>
      <c r="B65" s="6" t="s">
        <v>6</v>
      </c>
      <c r="C65" s="145">
        <v>62.684838148721482</v>
      </c>
      <c r="D65" s="194">
        <v>61.296119029815856</v>
      </c>
      <c r="E65" s="145">
        <v>55.812957448151764</v>
      </c>
      <c r="F65" s="194">
        <v>53.661324158221952</v>
      </c>
      <c r="G65" s="145">
        <v>52.452365657890738</v>
      </c>
    </row>
    <row r="66" spans="1:7">
      <c r="A66" s="208"/>
      <c r="B66" s="2" t="s">
        <v>7</v>
      </c>
      <c r="C66" s="146">
        <v>235.72951647980469</v>
      </c>
      <c r="D66" s="161">
        <v>210.59462484441636</v>
      </c>
      <c r="E66" s="146">
        <v>196.24941148613945</v>
      </c>
      <c r="F66" s="161">
        <v>184.87250361527163</v>
      </c>
      <c r="G66" s="146">
        <v>182.68865942671167</v>
      </c>
    </row>
    <row r="67" spans="1:7">
      <c r="A67" s="208"/>
      <c r="B67" s="2" t="s">
        <v>55</v>
      </c>
      <c r="C67" s="146">
        <v>88.972242055923829</v>
      </c>
      <c r="D67" s="161">
        <v>81.142115742722183</v>
      </c>
      <c r="E67" s="146">
        <v>81.341549239893368</v>
      </c>
      <c r="F67" s="161">
        <v>77.81360848593647</v>
      </c>
      <c r="G67" s="146">
        <v>70.140360612991174</v>
      </c>
    </row>
    <row r="68" spans="1:7">
      <c r="A68" s="208"/>
      <c r="B68" s="2" t="s">
        <v>8</v>
      </c>
      <c r="C68" s="146">
        <v>76.86071773349255</v>
      </c>
      <c r="D68" s="161">
        <v>78.415717074187398</v>
      </c>
      <c r="E68" s="146">
        <v>77.883056026582153</v>
      </c>
      <c r="F68" s="161">
        <v>77.776606490466207</v>
      </c>
      <c r="G68" s="146">
        <v>69.188162661950471</v>
      </c>
    </row>
    <row r="69" spans="1:7">
      <c r="A69" s="208"/>
      <c r="B69" s="2" t="s">
        <v>37</v>
      </c>
      <c r="C69" s="146">
        <v>122.32100141142016</v>
      </c>
      <c r="D69" s="161">
        <v>109.91816546070022</v>
      </c>
      <c r="E69" s="146">
        <v>103.1098830294172</v>
      </c>
      <c r="F69" s="161">
        <v>90.89452582053778</v>
      </c>
      <c r="G69" s="146">
        <v>82.879132881360007</v>
      </c>
    </row>
    <row r="70" spans="1:7">
      <c r="A70" s="208"/>
      <c r="B70" s="7" t="s">
        <v>2</v>
      </c>
      <c r="C70" s="147">
        <v>649.7084628609125</v>
      </c>
      <c r="D70" s="162">
        <v>603.51249890310669</v>
      </c>
      <c r="E70" s="147">
        <v>573.54962045365812</v>
      </c>
      <c r="F70" s="162">
        <v>544.28261523384174</v>
      </c>
      <c r="G70" s="147">
        <v>514.28277831037894</v>
      </c>
    </row>
    <row r="71" spans="1:7" ht="36" customHeight="1">
      <c r="A71" s="26"/>
      <c r="B71" s="486" t="s">
        <v>311</v>
      </c>
      <c r="C71" s="486"/>
      <c r="D71" s="486"/>
      <c r="E71" s="486"/>
      <c r="F71" s="486"/>
      <c r="G71" s="486"/>
    </row>
    <row r="72" spans="1:7" ht="21.75" customHeight="1">
      <c r="A72" s="26"/>
      <c r="B72" s="485"/>
      <c r="C72" s="485"/>
      <c r="D72" s="485"/>
      <c r="E72" s="485"/>
      <c r="F72" s="485"/>
      <c r="G72" s="485"/>
    </row>
    <row r="73" spans="1:7">
      <c r="A73" s="25" t="s">
        <v>94</v>
      </c>
      <c r="B73" s="1" t="s">
        <v>286</v>
      </c>
      <c r="C73" s="1"/>
      <c r="D73" s="1"/>
      <c r="E73" s="1"/>
      <c r="F73" s="1"/>
      <c r="G73" s="1"/>
    </row>
    <row r="74" spans="1:7">
      <c r="A74" s="26"/>
      <c r="G74" s="98" t="str">
        <f>G61</f>
        <v>Amount in US$ Mn</v>
      </c>
    </row>
    <row r="75" spans="1:7" s="163" customFormat="1" ht="12" customHeight="1">
      <c r="A75" s="164"/>
      <c r="B75" s="496" t="s">
        <v>0</v>
      </c>
      <c r="C75" s="494" t="s">
        <v>1</v>
      </c>
      <c r="D75" s="495"/>
      <c r="E75" s="495"/>
      <c r="F75" s="495"/>
      <c r="G75" s="495"/>
    </row>
    <row r="76" spans="1:7" s="163" customFormat="1" ht="12" customHeight="1">
      <c r="A76" s="164"/>
      <c r="B76" s="496"/>
      <c r="C76" s="159">
        <f>'Trends file-4'!$C$6</f>
        <v>45473</v>
      </c>
      <c r="D76" s="159">
        <f>'Trends file-4'!$D$6</f>
        <v>45382</v>
      </c>
      <c r="E76" s="159">
        <f>'Trends file-4'!$E$6</f>
        <v>45291</v>
      </c>
      <c r="F76" s="159">
        <f>'Trends file-4'!$F$6</f>
        <v>45199</v>
      </c>
      <c r="G76" s="159">
        <f>'Trends file-4'!$G$6</f>
        <v>45107</v>
      </c>
    </row>
    <row r="77" spans="1:7">
      <c r="A77" s="26"/>
      <c r="B77" s="2" t="s">
        <v>85</v>
      </c>
      <c r="C77" s="144">
        <v>163.97634041579042</v>
      </c>
      <c r="D77" s="160">
        <v>148.09781253615495</v>
      </c>
      <c r="E77" s="144">
        <v>148.55960464238706</v>
      </c>
      <c r="F77" s="160">
        <v>141.15174518573684</v>
      </c>
      <c r="G77" s="144">
        <v>137.23617925095294</v>
      </c>
    </row>
    <row r="78" spans="1:7">
      <c r="A78" s="26"/>
      <c r="B78" s="6" t="s">
        <v>86</v>
      </c>
      <c r="C78" s="146">
        <v>26.737381466308008</v>
      </c>
      <c r="D78" s="161">
        <v>25.460975902054614</v>
      </c>
      <c r="E78" s="146">
        <v>25.048641361093892</v>
      </c>
      <c r="F78" s="161">
        <v>24.184854932072724</v>
      </c>
      <c r="G78" s="146">
        <v>21.111669657888989</v>
      </c>
    </row>
    <row r="79" spans="1:7">
      <c r="A79" s="25"/>
      <c r="B79" s="7" t="s">
        <v>119</v>
      </c>
      <c r="C79" s="147">
        <v>190.71372188209841</v>
      </c>
      <c r="D79" s="162">
        <v>173.55878843820955</v>
      </c>
      <c r="E79" s="147">
        <v>173.60824600348096</v>
      </c>
      <c r="F79" s="162">
        <v>165.33660011780955</v>
      </c>
      <c r="G79" s="147">
        <v>158.34784890884194</v>
      </c>
    </row>
    <row r="80" spans="1:7" ht="39" customHeight="1">
      <c r="A80" s="26"/>
      <c r="B80" s="486" t="s">
        <v>311</v>
      </c>
      <c r="C80" s="486"/>
      <c r="D80" s="486"/>
      <c r="E80" s="486"/>
      <c r="F80" s="486"/>
      <c r="G80" s="486"/>
    </row>
    <row r="81" spans="1:7" ht="24.75" customHeight="1">
      <c r="A81" s="26"/>
      <c r="B81" s="485"/>
      <c r="C81" s="485"/>
      <c r="D81" s="485"/>
      <c r="E81" s="485"/>
      <c r="F81" s="485"/>
      <c r="G81" s="485"/>
    </row>
    <row r="82" spans="1:7">
      <c r="A82" s="25" t="s">
        <v>110</v>
      </c>
      <c r="B82" s="22" t="s">
        <v>287</v>
      </c>
      <c r="C82" s="1"/>
      <c r="D82" s="1"/>
      <c r="E82" s="1"/>
      <c r="F82" s="1"/>
      <c r="G82" s="1"/>
    </row>
    <row r="83" spans="1:7">
      <c r="A83" s="26"/>
      <c r="G83" s="98" t="str">
        <f>G74</f>
        <v>Amount in US$ Mn</v>
      </c>
    </row>
    <row r="84" spans="1:7" s="163" customFormat="1" ht="12" customHeight="1">
      <c r="A84" s="164"/>
      <c r="B84" s="496" t="s">
        <v>0</v>
      </c>
      <c r="C84" s="494" t="s">
        <v>1</v>
      </c>
      <c r="D84" s="495"/>
      <c r="E84" s="495"/>
      <c r="F84" s="495"/>
      <c r="G84" s="495"/>
    </row>
    <row r="85" spans="1:7" s="163" customFormat="1" ht="12" customHeight="1">
      <c r="A85" s="164"/>
      <c r="B85" s="496"/>
      <c r="C85" s="159">
        <f>'Trends file-4'!$C$6</f>
        <v>45473</v>
      </c>
      <c r="D85" s="159">
        <f>'Trends file-4'!$D$6</f>
        <v>45382</v>
      </c>
      <c r="E85" s="159">
        <f>'Trends file-4'!$E$6</f>
        <v>45291</v>
      </c>
      <c r="F85" s="159">
        <f>'Trends file-4'!$F$6</f>
        <v>45199</v>
      </c>
      <c r="G85" s="159">
        <f>'Trends file-4'!$G$6</f>
        <v>45107</v>
      </c>
    </row>
    <row r="86" spans="1:7">
      <c r="A86" s="26"/>
      <c r="B86" s="2" t="s">
        <v>10</v>
      </c>
      <c r="C86" s="144">
        <v>62.950864536999994</v>
      </c>
      <c r="D86" s="160">
        <v>58.065699389847637</v>
      </c>
      <c r="E86" s="144">
        <v>76.529677109743147</v>
      </c>
      <c r="F86" s="160">
        <v>91.743020260067226</v>
      </c>
      <c r="G86" s="144">
        <v>105.4744307465938</v>
      </c>
    </row>
    <row r="87" spans="1:7">
      <c r="A87" s="26"/>
      <c r="B87" s="6" t="s">
        <v>11</v>
      </c>
      <c r="C87" s="146">
        <v>21.869611976000026</v>
      </c>
      <c r="D87" s="161">
        <v>19.09501863294507</v>
      </c>
      <c r="E87" s="146">
        <v>-48.011013667566885</v>
      </c>
      <c r="F87" s="161">
        <v>2.2620960708483029</v>
      </c>
      <c r="G87" s="146">
        <v>-21.194645973229974</v>
      </c>
    </row>
    <row r="88" spans="1:7">
      <c r="A88" s="55"/>
      <c r="B88" s="7" t="s">
        <v>29</v>
      </c>
      <c r="C88" s="147">
        <v>84.820476513000017</v>
      </c>
      <c r="D88" s="162">
        <v>77.160718022792707</v>
      </c>
      <c r="E88" s="147">
        <v>28.518663442176262</v>
      </c>
      <c r="F88" s="162">
        <v>94.005116330915527</v>
      </c>
      <c r="G88" s="147">
        <v>84.279784773363815</v>
      </c>
    </row>
    <row r="89" spans="1:7">
      <c r="A89" s="26"/>
      <c r="B89" s="295" t="s">
        <v>204</v>
      </c>
      <c r="C89" s="18"/>
      <c r="D89" s="18"/>
      <c r="E89" s="18"/>
      <c r="F89" s="157"/>
      <c r="G89" s="157"/>
    </row>
    <row r="90" spans="1:7">
      <c r="A90" s="26"/>
      <c r="B90" s="295"/>
      <c r="C90" s="18"/>
      <c r="D90" s="18"/>
      <c r="E90" s="18"/>
      <c r="F90" s="157"/>
      <c r="G90" s="157"/>
    </row>
    <row r="91" spans="1:7">
      <c r="A91" s="25">
        <v>5.4</v>
      </c>
      <c r="B91" s="1" t="s">
        <v>111</v>
      </c>
      <c r="C91" s="1"/>
      <c r="D91" s="1"/>
      <c r="E91" s="1"/>
      <c r="F91" s="18"/>
      <c r="G91" s="18"/>
    </row>
    <row r="92" spans="1:7">
      <c r="A92" s="26"/>
      <c r="B92" s="18"/>
      <c r="C92" s="18"/>
      <c r="D92" s="18"/>
      <c r="E92" s="18"/>
      <c r="F92" s="18"/>
      <c r="G92" s="18"/>
    </row>
    <row r="93" spans="1:7">
      <c r="B93" s="1" t="s">
        <v>95</v>
      </c>
      <c r="G93" s="3" t="str">
        <f>'Trends file-4'!G4</f>
        <v>Amount in Rs Mn, except ratios</v>
      </c>
    </row>
    <row r="94" spans="1:7" s="163" customFormat="1" ht="12" customHeight="1">
      <c r="B94" s="484" t="s">
        <v>0</v>
      </c>
      <c r="C94" s="497" t="s">
        <v>1</v>
      </c>
      <c r="D94" s="495"/>
      <c r="E94" s="495"/>
      <c r="F94" s="495"/>
      <c r="G94" s="495"/>
    </row>
    <row r="95" spans="1:7" s="163" customFormat="1" ht="12" customHeight="1">
      <c r="B95" s="498"/>
      <c r="C95" s="159">
        <f>'Trends file-4'!$C$6</f>
        <v>45473</v>
      </c>
      <c r="D95" s="159">
        <f>'Trends file-4'!$D$6</f>
        <v>45382</v>
      </c>
      <c r="E95" s="159">
        <f>'Trends file-4'!$E$6</f>
        <v>45291</v>
      </c>
      <c r="F95" s="159">
        <f>'Trends file-4'!$F$6</f>
        <v>45199</v>
      </c>
      <c r="G95" s="159">
        <f>'Trends file-4'!$G$6</f>
        <v>45107</v>
      </c>
    </row>
    <row r="96" spans="1:7">
      <c r="A96" s="208"/>
      <c r="B96" s="70" t="s">
        <v>49</v>
      </c>
      <c r="C96" s="144">
        <v>194871.96417699999</v>
      </c>
      <c r="D96" s="160">
        <v>275912.15138813708</v>
      </c>
      <c r="E96" s="144">
        <v>331582.74192177609</v>
      </c>
      <c r="F96" s="160">
        <v>332531.67979883903</v>
      </c>
      <c r="G96" s="144">
        <v>394570.57547519496</v>
      </c>
    </row>
    <row r="97" spans="1:7" ht="22.5">
      <c r="A97" s="208"/>
      <c r="B97" s="70" t="s">
        <v>50</v>
      </c>
      <c r="C97" s="145">
        <v>252661</v>
      </c>
      <c r="D97" s="194">
        <v>204099.589612187</v>
      </c>
      <c r="E97" s="145">
        <v>161393.05986210599</v>
      </c>
      <c r="F97" s="194">
        <v>161913.79913159102</v>
      </c>
      <c r="G97" s="145">
        <v>127820.10041106</v>
      </c>
    </row>
    <row r="98" spans="1:7">
      <c r="A98" s="208"/>
      <c r="B98" s="70" t="s">
        <v>104</v>
      </c>
      <c r="C98" s="146">
        <v>967628</v>
      </c>
      <c r="D98" s="161">
        <v>1039541.206732</v>
      </c>
      <c r="E98" s="146">
        <v>1094926.275198</v>
      </c>
      <c r="F98" s="161">
        <v>1083568.0192430001</v>
      </c>
      <c r="G98" s="146">
        <v>1137819.7855209999</v>
      </c>
    </row>
    <row r="99" spans="1:7">
      <c r="A99" s="208"/>
      <c r="B99" s="71" t="s">
        <v>51</v>
      </c>
      <c r="C99" s="146"/>
      <c r="D99" s="161"/>
      <c r="E99" s="146"/>
      <c r="F99" s="161"/>
      <c r="G99" s="146"/>
    </row>
    <row r="100" spans="1:7">
      <c r="A100" s="208"/>
      <c r="B100" s="69" t="s">
        <v>170</v>
      </c>
      <c r="C100" s="119">
        <v>50179</v>
      </c>
      <c r="D100" s="131">
        <v>75857.471913665009</v>
      </c>
      <c r="E100" s="119">
        <v>53507.435334210997</v>
      </c>
      <c r="F100" s="131">
        <v>43656.680242158014</v>
      </c>
      <c r="G100" s="119">
        <v>58798.72665702099</v>
      </c>
    </row>
    <row r="101" spans="1:7">
      <c r="A101" s="208"/>
      <c r="B101" s="69" t="s">
        <v>272</v>
      </c>
      <c r="C101" s="146">
        <v>13723.518175007739</v>
      </c>
      <c r="D101" s="161">
        <v>33991.704252914999</v>
      </c>
      <c r="E101" s="146">
        <v>110835.15690369101</v>
      </c>
      <c r="F101" s="161">
        <v>59763.485824636999</v>
      </c>
      <c r="G101" s="146">
        <v>113229.50885451899</v>
      </c>
    </row>
    <row r="102" spans="1:7">
      <c r="A102" s="26"/>
      <c r="B102" s="71" t="s">
        <v>269</v>
      </c>
      <c r="C102" s="118">
        <v>1351258.4460019921</v>
      </c>
      <c r="D102" s="183">
        <v>1409703.771565744</v>
      </c>
      <c r="E102" s="118">
        <v>1423559.4847439802</v>
      </c>
      <c r="F102" s="183">
        <v>1474593.332106635</v>
      </c>
      <c r="G102" s="118">
        <v>1488182.2258957149</v>
      </c>
    </row>
    <row r="103" spans="1:7">
      <c r="A103" s="26"/>
      <c r="B103" s="69" t="s">
        <v>271</v>
      </c>
      <c r="C103" s="119">
        <v>674544.32767999999</v>
      </c>
      <c r="D103" s="131">
        <v>636757.69469399902</v>
      </c>
      <c r="E103" s="119">
        <v>597142.70078680501</v>
      </c>
      <c r="F103" s="131">
        <v>595564.62068680022</v>
      </c>
      <c r="G103" s="119">
        <v>589107.97902614297</v>
      </c>
    </row>
    <row r="104" spans="1:7">
      <c r="A104" s="26"/>
      <c r="B104" s="211" t="s">
        <v>270</v>
      </c>
      <c r="C104" s="149">
        <v>2025802.7736819922</v>
      </c>
      <c r="D104" s="195">
        <v>2046461.4662597431</v>
      </c>
      <c r="E104" s="149">
        <v>2020702.1855307852</v>
      </c>
      <c r="F104" s="195">
        <v>2070157.9527934352</v>
      </c>
      <c r="G104" s="149">
        <v>2077290.2049218579</v>
      </c>
    </row>
    <row r="105" spans="1:7" s="213" customFormat="1" ht="27" customHeight="1">
      <c r="B105" s="485"/>
      <c r="C105" s="485"/>
      <c r="D105" s="485"/>
      <c r="E105" s="485"/>
      <c r="F105" s="485"/>
      <c r="G105" s="485"/>
    </row>
    <row r="106" spans="1:7" s="213" customFormat="1">
      <c r="B106" s="212"/>
      <c r="C106" s="214"/>
      <c r="D106" s="214"/>
      <c r="E106" s="214"/>
      <c r="F106" s="214"/>
      <c r="G106" s="214"/>
    </row>
    <row r="107" spans="1:7">
      <c r="B107" s="74"/>
      <c r="C107" s="74"/>
      <c r="D107" s="74"/>
      <c r="E107" s="74"/>
      <c r="F107" s="23"/>
      <c r="G107" s="23"/>
    </row>
    <row r="108" spans="1:7">
      <c r="B108" s="1" t="s">
        <v>96</v>
      </c>
      <c r="G108" s="98" t="str">
        <f>G83</f>
        <v>Amount in US$ Mn</v>
      </c>
    </row>
    <row r="109" spans="1:7" s="163" customFormat="1" ht="12" customHeight="1">
      <c r="B109" s="484" t="s">
        <v>0</v>
      </c>
      <c r="C109" s="497" t="s">
        <v>1</v>
      </c>
      <c r="D109" s="495"/>
      <c r="E109" s="495"/>
      <c r="F109" s="495"/>
      <c r="G109" s="495"/>
    </row>
    <row r="110" spans="1:7" s="163" customFormat="1" ht="12" customHeight="1">
      <c r="B110" s="498"/>
      <c r="C110" s="159">
        <f>'Trends file-4'!$C$6</f>
        <v>45473</v>
      </c>
      <c r="D110" s="159">
        <f>'Trends file-4'!$D$6</f>
        <v>45382</v>
      </c>
      <c r="E110" s="159">
        <f>'Trends file-4'!$E$6</f>
        <v>45291</v>
      </c>
      <c r="F110" s="159">
        <f>'Trends file-4'!$F$6</f>
        <v>45199</v>
      </c>
      <c r="G110" s="159">
        <f>'Trends file-4'!$G$6</f>
        <v>45107</v>
      </c>
    </row>
    <row r="111" spans="1:7">
      <c r="A111" s="208"/>
      <c r="B111" s="70" t="s">
        <v>49</v>
      </c>
      <c r="C111" s="144">
        <v>2335.0991592553446</v>
      </c>
      <c r="D111" s="160">
        <v>3309.3348324612025</v>
      </c>
      <c r="E111" s="144">
        <v>3989.378052006296</v>
      </c>
      <c r="F111" s="160">
        <v>4002.6563044718837</v>
      </c>
      <c r="G111" s="144">
        <v>4809.7422887254561</v>
      </c>
    </row>
    <row r="112" spans="1:7" ht="22.5">
      <c r="A112" s="208"/>
      <c r="B112" s="70" t="s">
        <v>50</v>
      </c>
      <c r="C112" s="146">
        <v>3027.5698773207564</v>
      </c>
      <c r="D112" s="161">
        <v>2448.0033872973077</v>
      </c>
      <c r="E112" s="146">
        <v>1941.7715380130273</v>
      </c>
      <c r="F112" s="161">
        <v>1948.9429977532013</v>
      </c>
      <c r="G112" s="146">
        <v>1558.1033673273953</v>
      </c>
    </row>
    <row r="113" spans="1:7">
      <c r="A113" s="208"/>
      <c r="B113" s="70" t="s">
        <v>104</v>
      </c>
      <c r="C113" s="146">
        <v>11594.830168692946</v>
      </c>
      <c r="D113" s="161">
        <v>12468.424851566257</v>
      </c>
      <c r="E113" s="146">
        <v>13173.408318911792</v>
      </c>
      <c r="F113" s="161">
        <v>13042.818555425492</v>
      </c>
      <c r="G113" s="146">
        <v>13869.81260013628</v>
      </c>
    </row>
    <row r="114" spans="1:7">
      <c r="A114" s="208"/>
      <c r="B114" s="71" t="s">
        <v>51</v>
      </c>
      <c r="C114" s="146"/>
      <c r="D114" s="161"/>
      <c r="E114" s="146"/>
      <c r="F114" s="161"/>
      <c r="G114" s="146"/>
    </row>
    <row r="115" spans="1:7">
      <c r="A115" s="208"/>
      <c r="B115" s="69" t="s">
        <v>170</v>
      </c>
      <c r="C115" s="119">
        <v>601.28167336501565</v>
      </c>
      <c r="D115" s="131">
        <v>909.84674956629112</v>
      </c>
      <c r="E115" s="119">
        <v>643.76507324921431</v>
      </c>
      <c r="F115" s="131">
        <v>525.49184639880127</v>
      </c>
      <c r="G115" s="119">
        <v>716.74559560070782</v>
      </c>
    </row>
    <row r="116" spans="1:7">
      <c r="A116" s="208"/>
      <c r="B116" s="69" t="s">
        <v>272</v>
      </c>
      <c r="C116" s="146">
        <v>164.44528533298509</v>
      </c>
      <c r="D116" s="161">
        <v>407.70198171028341</v>
      </c>
      <c r="E116" s="146">
        <v>1333.493232426946</v>
      </c>
      <c r="F116" s="161">
        <v>719.3681319563542</v>
      </c>
      <c r="G116" s="146">
        <v>1380.2467566500802</v>
      </c>
    </row>
    <row r="117" spans="1:7">
      <c r="A117" s="208"/>
      <c r="B117" s="71" t="s">
        <v>229</v>
      </c>
      <c r="C117" s="118">
        <v>16191.772246571047</v>
      </c>
      <c r="D117" s="183">
        <v>16908.214340048195</v>
      </c>
      <c r="E117" s="118">
        <v>17127.299603254953</v>
      </c>
      <c r="F117" s="183">
        <v>17749.557879295422</v>
      </c>
      <c r="G117" s="118">
        <v>18140.665903938341</v>
      </c>
    </row>
    <row r="118" spans="1:7">
      <c r="A118" s="208"/>
      <c r="B118" s="69" t="s">
        <v>205</v>
      </c>
      <c r="C118" s="119">
        <v>8082.8861098529233</v>
      </c>
      <c r="D118" s="131">
        <v>7637.3744624396722</v>
      </c>
      <c r="E118" s="119">
        <v>7184.4148782527282</v>
      </c>
      <c r="F118" s="131">
        <v>7168.7620414226467</v>
      </c>
      <c r="G118" s="119">
        <v>7181.1172334257271</v>
      </c>
    </row>
    <row r="119" spans="1:7" ht="22.5">
      <c r="A119" s="208"/>
      <c r="B119" s="211" t="s">
        <v>206</v>
      </c>
      <c r="C119" s="149">
        <v>24274.65835642397</v>
      </c>
      <c r="D119" s="195">
        <v>24545.588802487866</v>
      </c>
      <c r="E119" s="149">
        <v>24311.714481507683</v>
      </c>
      <c r="F119" s="195">
        <v>24918.31992071807</v>
      </c>
      <c r="G119" s="149">
        <v>25321.783137364069</v>
      </c>
    </row>
    <row r="120" spans="1:7" s="213" customFormat="1" ht="24.75" customHeight="1">
      <c r="A120" s="208"/>
      <c r="B120" s="485"/>
      <c r="C120" s="485"/>
      <c r="D120" s="485"/>
      <c r="E120" s="485"/>
      <c r="F120" s="485"/>
      <c r="G120" s="485"/>
    </row>
    <row r="121" spans="1:7" s="213" customFormat="1">
      <c r="B121" s="212"/>
      <c r="C121" s="214"/>
      <c r="D121" s="214"/>
      <c r="E121" s="214"/>
      <c r="F121" s="214"/>
      <c r="G121" s="214"/>
    </row>
    <row r="123" spans="1:7">
      <c r="A123" s="25">
        <v>5.5</v>
      </c>
      <c r="B123" s="1" t="s">
        <v>112</v>
      </c>
      <c r="C123" s="1"/>
      <c r="D123" s="1"/>
      <c r="E123" s="1"/>
      <c r="G123" s="75"/>
    </row>
    <row r="124" spans="1:7">
      <c r="G124" s="391" t="s">
        <v>165</v>
      </c>
    </row>
    <row r="125" spans="1:7" s="163" customFormat="1" ht="12" customHeight="1">
      <c r="B125" s="499" t="s">
        <v>0</v>
      </c>
      <c r="C125" s="494" t="s">
        <v>1</v>
      </c>
      <c r="D125" s="495"/>
      <c r="E125" s="495"/>
      <c r="F125" s="495"/>
      <c r="G125" s="495"/>
    </row>
    <row r="126" spans="1:7" s="163" customFormat="1" ht="12" customHeight="1">
      <c r="A126" s="208"/>
      <c r="B126" s="499"/>
      <c r="C126" s="159">
        <f>'Trends file-4'!$C$6</f>
        <v>45473</v>
      </c>
      <c r="D126" s="159">
        <f>'Trends file-4'!$D$6</f>
        <v>45382</v>
      </c>
      <c r="E126" s="159">
        <f>'Trends file-4'!$E$6</f>
        <v>45291</v>
      </c>
      <c r="F126" s="159">
        <f>'Trends file-4'!$F$6</f>
        <v>45199</v>
      </c>
      <c r="G126" s="159">
        <f>'Trends file-4'!$G$6</f>
        <v>45107</v>
      </c>
    </row>
    <row r="127" spans="1:7">
      <c r="A127" s="208"/>
      <c r="B127" s="137" t="s">
        <v>87</v>
      </c>
      <c r="C127" s="141">
        <v>35288</v>
      </c>
      <c r="D127" s="187">
        <v>35346.213164800982</v>
      </c>
      <c r="E127" s="141">
        <v>36005.773603032001</v>
      </c>
      <c r="F127" s="187">
        <v>33908.321045287004</v>
      </c>
      <c r="G127" s="141">
        <v>34221.933495325</v>
      </c>
    </row>
    <row r="128" spans="1:7">
      <c r="A128" s="208"/>
      <c r="B128" s="137" t="s">
        <v>159</v>
      </c>
      <c r="C128" s="119">
        <v>14237</v>
      </c>
      <c r="D128" s="131">
        <v>13065.166099422009</v>
      </c>
      <c r="E128" s="119">
        <v>12174.815668907993</v>
      </c>
      <c r="F128" s="131">
        <v>12156.410416744</v>
      </c>
      <c r="G128" s="119">
        <v>12652.789802325</v>
      </c>
    </row>
    <row r="129" spans="1:7">
      <c r="A129" s="208"/>
      <c r="B129" s="137" t="s">
        <v>88</v>
      </c>
      <c r="C129" s="146">
        <v>1999</v>
      </c>
      <c r="D129" s="161">
        <v>3621.3823005600134</v>
      </c>
      <c r="E129" s="146">
        <v>18268.383649308005</v>
      </c>
      <c r="F129" s="161">
        <v>5793.1222618430038</v>
      </c>
      <c r="G129" s="146">
        <v>9261.0896958159974</v>
      </c>
    </row>
    <row r="130" spans="1:7">
      <c r="A130" s="208"/>
      <c r="B130" s="137" t="s">
        <v>89</v>
      </c>
      <c r="C130" s="146">
        <v>-1761.4</v>
      </c>
      <c r="D130" s="161">
        <v>-1833.8646760769893</v>
      </c>
      <c r="E130" s="146">
        <v>-3360.0787943450096</v>
      </c>
      <c r="F130" s="161">
        <v>-1802.6853159610005</v>
      </c>
      <c r="G130" s="146">
        <v>-2141.2830379249999</v>
      </c>
    </row>
    <row r="131" spans="1:7">
      <c r="A131" s="208"/>
      <c r="B131" s="148" t="s">
        <v>9</v>
      </c>
      <c r="C131" s="149">
        <v>49762.6</v>
      </c>
      <c r="D131" s="195">
        <v>50198.896888706011</v>
      </c>
      <c r="E131" s="149">
        <v>63088.894126902989</v>
      </c>
      <c r="F131" s="195">
        <v>50055.168407913006</v>
      </c>
      <c r="G131" s="149">
        <v>53994.529955540995</v>
      </c>
    </row>
    <row r="132" spans="1:7" ht="20.25" customHeight="1">
      <c r="B132" s="485"/>
      <c r="C132" s="485"/>
      <c r="D132" s="485"/>
      <c r="E132" s="485"/>
      <c r="F132" s="485"/>
      <c r="G132" s="485"/>
    </row>
  </sheetData>
  <mergeCells count="33">
    <mergeCell ref="C21:G21"/>
    <mergeCell ref="C9:G9"/>
    <mergeCell ref="B18:G18"/>
    <mergeCell ref="B9:B10"/>
    <mergeCell ref="B21:B22"/>
    <mergeCell ref="B26:G26"/>
    <mergeCell ref="B72:G72"/>
    <mergeCell ref="B62:B63"/>
    <mergeCell ref="B75:B76"/>
    <mergeCell ref="B29:B30"/>
    <mergeCell ref="B40:B41"/>
    <mergeCell ref="B57:G57"/>
    <mergeCell ref="B34:G34"/>
    <mergeCell ref="C75:G75"/>
    <mergeCell ref="C62:G62"/>
    <mergeCell ref="C29:G29"/>
    <mergeCell ref="C40:G40"/>
    <mergeCell ref="B52:B53"/>
    <mergeCell ref="C52:G52"/>
    <mergeCell ref="B80:G80"/>
    <mergeCell ref="B71:G71"/>
    <mergeCell ref="B132:G132"/>
    <mergeCell ref="C125:G125"/>
    <mergeCell ref="C109:G109"/>
    <mergeCell ref="C94:G94"/>
    <mergeCell ref="B109:B110"/>
    <mergeCell ref="B125:B126"/>
    <mergeCell ref="B94:B95"/>
    <mergeCell ref="B81:G81"/>
    <mergeCell ref="B105:G105"/>
    <mergeCell ref="B120:G120"/>
    <mergeCell ref="C84:G84"/>
    <mergeCell ref="B84:B85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rowBreaks count="1" manualBreakCount="1">
    <brk id="72" max="7" man="1"/>
  </rowBreaks>
  <ignoredErrors>
    <ignoredError sqref="A1:H4 A110:H110 A109:H109 A74:H76 A19:H19 B11:B17 A27:H27 B23:B25 A125:H125 A124:F124 A58:H59 H124 B64:B70 H64:H70 A80 B77:B79 A91:H92 A107:H108 A122:H123 A114:B114 B129:B131 B127 B84:H85 B111:B113 B126:H126 A62:H63 A61:F61 H61 A105:A106 C106:H106 A120:A121 C121:H121 A60 C60:H60 A73 C73:H73 A83:H83 A82 C82:H82 H77:H80 A35:H35 B31:B33 B86:B88 A10:B10 A9:H9 A8:F8 H8 A21:H22 A20:F20 H20 A29:H30 A28:F28 H28 A94:H95 A93:F93 H93 A26 H23:H26 H105 H120 A132 H127:H132 A6:H7 A5 C5:H5 A34 H31:H34 H10:H18 H86:H88 B96:B99 H96:H102 I91:XFD102 H111:H117 I105:XFD117 I58:XFD70 I82:XFD88 I73:XFD80 I120:XFD1048576 I1:XFD35 A133:H104857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view="pageBreakPreview" zoomScaleNormal="100" zoomScaleSheetLayoutView="100" workbookViewId="0"/>
  </sheetViews>
  <sheetFormatPr defaultColWidth="9.140625" defaultRowHeight="12.75"/>
  <cols>
    <col min="1" max="1" width="40.140625" style="34" customWidth="1"/>
    <col min="2" max="2" width="9.140625" style="33"/>
    <col min="3" max="7" width="11.42578125" style="33" bestFit="1" customWidth="1"/>
    <col min="8" max="8" width="2" style="34" customWidth="1"/>
    <col min="9" max="16384" width="9.140625" style="34"/>
  </cols>
  <sheetData>
    <row r="1" spans="1:7">
      <c r="A1" s="202" t="s">
        <v>13</v>
      </c>
      <c r="F1" s="52">
        <f>1000</f>
        <v>1000</v>
      </c>
    </row>
    <row r="3" spans="1:7">
      <c r="A3" s="22" t="s">
        <v>56</v>
      </c>
    </row>
    <row r="5" spans="1:7">
      <c r="A5" s="136" t="s">
        <v>19</v>
      </c>
      <c r="B5" s="136" t="s">
        <v>20</v>
      </c>
      <c r="C5" s="159">
        <f>'Trends file-5-SCH'!C10</f>
        <v>45473</v>
      </c>
      <c r="D5" s="159">
        <f>'Trends file-5-SCH'!D10</f>
        <v>45382</v>
      </c>
      <c r="E5" s="159">
        <f>'Trends file-5-SCH'!E10</f>
        <v>45291</v>
      </c>
      <c r="F5" s="159">
        <f>'Trends file-5-SCH'!F10</f>
        <v>45199</v>
      </c>
      <c r="G5" s="159">
        <f>'Trends file-5-SCH'!G10</f>
        <v>45107</v>
      </c>
    </row>
    <row r="6" spans="1:7">
      <c r="A6" s="24"/>
      <c r="B6" s="127"/>
      <c r="C6" s="117"/>
      <c r="D6" s="128"/>
      <c r="E6" s="117"/>
      <c r="F6" s="128"/>
      <c r="G6" s="117"/>
    </row>
    <row r="7" spans="1:7">
      <c r="A7" s="24" t="s">
        <v>48</v>
      </c>
      <c r="B7" s="429" t="s">
        <v>21</v>
      </c>
      <c r="C7" s="430">
        <v>409274.81699999998</v>
      </c>
      <c r="D7" s="431">
        <v>406348.72</v>
      </c>
      <c r="E7" s="430">
        <v>397011.70000000007</v>
      </c>
      <c r="F7" s="431">
        <v>389451.99899999995</v>
      </c>
      <c r="G7" s="430">
        <v>382861.19899999996</v>
      </c>
    </row>
    <row r="8" spans="1:7">
      <c r="A8" s="27"/>
      <c r="B8" s="432"/>
      <c r="C8" s="427"/>
      <c r="D8" s="428"/>
      <c r="E8" s="427"/>
      <c r="F8" s="428"/>
      <c r="G8" s="427"/>
    </row>
    <row r="9" spans="1:7">
      <c r="A9" s="24" t="s">
        <v>24</v>
      </c>
      <c r="B9" s="432"/>
      <c r="C9" s="427"/>
      <c r="D9" s="428"/>
      <c r="E9" s="427"/>
      <c r="F9" s="428"/>
      <c r="G9" s="427"/>
    </row>
    <row r="10" spans="1:7">
      <c r="A10" s="51" t="s">
        <v>74</v>
      </c>
      <c r="B10" s="432" t="s">
        <v>21</v>
      </c>
      <c r="C10" s="427">
        <v>354515.14</v>
      </c>
      <c r="D10" s="428">
        <v>352252.81199999998</v>
      </c>
      <c r="E10" s="427">
        <v>345570.20600000006</v>
      </c>
      <c r="F10" s="428">
        <v>342305.36200000002</v>
      </c>
      <c r="G10" s="427">
        <v>338562.38500000001</v>
      </c>
    </row>
    <row r="11" spans="1:7">
      <c r="A11" s="51" t="s">
        <v>38</v>
      </c>
      <c r="B11" s="432" t="s">
        <v>21</v>
      </c>
      <c r="C11" s="427">
        <v>2262.328</v>
      </c>
      <c r="D11" s="428">
        <v>6682.6059999999407</v>
      </c>
      <c r="E11" s="427">
        <v>3264.8440000000596</v>
      </c>
      <c r="F11" s="428">
        <v>3742.9769999999999</v>
      </c>
      <c r="G11" s="427">
        <v>3150.1029999999405</v>
      </c>
    </row>
    <row r="12" spans="1:7" ht="22.5">
      <c r="A12" s="101" t="s">
        <v>296</v>
      </c>
      <c r="B12" s="426" t="s">
        <v>21</v>
      </c>
      <c r="C12" s="427">
        <v>23899.280000000028</v>
      </c>
      <c r="D12" s="428">
        <v>23085.419999999984</v>
      </c>
      <c r="E12" s="427">
        <v>22334.487000000023</v>
      </c>
      <c r="F12" s="428">
        <v>21464.478000000003</v>
      </c>
      <c r="G12" s="427">
        <v>20484.745999999985</v>
      </c>
    </row>
    <row r="13" spans="1:7" ht="22.5">
      <c r="A13" s="101" t="s">
        <v>297</v>
      </c>
      <c r="B13" s="426" t="s">
        <v>21</v>
      </c>
      <c r="C13" s="427">
        <v>52186.904000000002</v>
      </c>
      <c r="D13" s="428">
        <v>51223.645000000004</v>
      </c>
      <c r="E13" s="427">
        <v>48272.434999999998</v>
      </c>
      <c r="F13" s="428">
        <v>43902.045999999995</v>
      </c>
      <c r="G13" s="427">
        <v>40387.822999999997</v>
      </c>
    </row>
    <row r="14" spans="1:7" ht="12.75" customHeight="1">
      <c r="A14" s="101" t="s">
        <v>39</v>
      </c>
      <c r="B14" s="432" t="s">
        <v>22</v>
      </c>
      <c r="C14" s="435">
        <v>2.8147964285120206E-2</v>
      </c>
      <c r="D14" s="436">
        <v>2.3667534847411176E-2</v>
      </c>
      <c r="E14" s="435">
        <v>2.8518421695955223E-2</v>
      </c>
      <c r="F14" s="436">
        <v>2.9213685930290948E-2</v>
      </c>
      <c r="G14" s="435">
        <v>2.7832226546057506E-2</v>
      </c>
    </row>
    <row r="15" spans="1:7" ht="8.25" customHeight="1">
      <c r="A15" s="101"/>
      <c r="B15" s="432"/>
      <c r="C15" s="435"/>
      <c r="D15" s="436"/>
      <c r="E15" s="435"/>
      <c r="F15" s="436"/>
      <c r="G15" s="435"/>
    </row>
    <row r="16" spans="1:7">
      <c r="A16" s="72" t="s">
        <v>70</v>
      </c>
      <c r="B16" s="437" t="s">
        <v>31</v>
      </c>
      <c r="C16" s="438">
        <v>210.58479678699587</v>
      </c>
      <c r="D16" s="439">
        <v>208.8588040254451</v>
      </c>
      <c r="E16" s="438">
        <v>207.89210467375753</v>
      </c>
      <c r="F16" s="439">
        <v>202.81435781890298</v>
      </c>
      <c r="G16" s="438">
        <v>199.76734964826008</v>
      </c>
    </row>
    <row r="17" spans="1:8">
      <c r="A17" s="72" t="s">
        <v>70</v>
      </c>
      <c r="B17" s="437" t="s">
        <v>103</v>
      </c>
      <c r="C17" s="440">
        <v>2.525788007841733</v>
      </c>
      <c r="D17" s="441">
        <v>2.5134836549270818</v>
      </c>
      <c r="E17" s="440">
        <v>2.4981744709729305</v>
      </c>
      <c r="F17" s="441">
        <v>2.4587296289252416</v>
      </c>
      <c r="G17" s="440">
        <v>2.4313593118087176</v>
      </c>
    </row>
    <row r="18" spans="1:8">
      <c r="A18" s="100" t="s">
        <v>83</v>
      </c>
      <c r="B18" s="437" t="s">
        <v>31</v>
      </c>
      <c r="C18" s="427">
        <v>231474.09535131356</v>
      </c>
      <c r="D18" s="428">
        <v>232409.15036468662</v>
      </c>
      <c r="E18" s="427">
        <v>236817.23146389922</v>
      </c>
      <c r="F18" s="428">
        <v>238415.22963779827</v>
      </c>
      <c r="G18" s="427">
        <v>240412.97456537164</v>
      </c>
    </row>
    <row r="19" spans="1:8" ht="4.7" customHeight="1">
      <c r="A19" s="38"/>
      <c r="B19" s="432"/>
      <c r="C19" s="438"/>
      <c r="D19" s="439"/>
      <c r="E19" s="438"/>
      <c r="F19" s="439"/>
      <c r="G19" s="438"/>
    </row>
    <row r="20" spans="1:8">
      <c r="A20" s="104" t="s">
        <v>75</v>
      </c>
      <c r="B20" s="432"/>
      <c r="C20" s="440"/>
      <c r="D20" s="441"/>
      <c r="E20" s="440"/>
      <c r="F20" s="441"/>
      <c r="G20" s="440"/>
    </row>
    <row r="21" spans="1:8">
      <c r="A21" s="105" t="s">
        <v>81</v>
      </c>
      <c r="B21" s="432" t="s">
        <v>79</v>
      </c>
      <c r="C21" s="427">
        <v>1195079.7236666</v>
      </c>
      <c r="D21" s="428">
        <v>1209563.6851983101</v>
      </c>
      <c r="E21" s="427">
        <v>1160820.40713142</v>
      </c>
      <c r="F21" s="428">
        <v>1147713.25204242</v>
      </c>
      <c r="G21" s="427">
        <v>1148792.50562403</v>
      </c>
    </row>
    <row r="22" spans="1:8">
      <c r="A22" s="103" t="s">
        <v>84</v>
      </c>
      <c r="B22" s="432" t="s">
        <v>80</v>
      </c>
      <c r="C22" s="427">
        <v>1127.8280349408053</v>
      </c>
      <c r="D22" s="428">
        <v>1157.9182279734218</v>
      </c>
      <c r="E22" s="427">
        <v>1126.6651060294257</v>
      </c>
      <c r="F22" s="428">
        <v>1123.0891380330163</v>
      </c>
      <c r="G22" s="427">
        <v>1137.8365657737638</v>
      </c>
    </row>
    <row r="23" spans="1:8">
      <c r="A23" s="102" t="s">
        <v>76</v>
      </c>
      <c r="B23" s="432"/>
      <c r="C23" s="427"/>
      <c r="D23" s="428"/>
      <c r="E23" s="427"/>
      <c r="F23" s="428"/>
      <c r="G23" s="427"/>
    </row>
    <row r="24" spans="1:8">
      <c r="A24" s="106" t="s">
        <v>77</v>
      </c>
      <c r="B24" s="432" t="s">
        <v>21</v>
      </c>
      <c r="C24" s="427">
        <v>267129.03799999994</v>
      </c>
      <c r="D24" s="428">
        <v>260846.76499999993</v>
      </c>
      <c r="E24" s="427">
        <v>253158.91600000003</v>
      </c>
      <c r="F24" s="428">
        <v>245887.26199999999</v>
      </c>
      <c r="G24" s="427">
        <v>238226.00399999999</v>
      </c>
    </row>
    <row r="25" spans="1:8" s="111" customFormat="1">
      <c r="A25" s="108" t="s">
        <v>312</v>
      </c>
      <c r="B25" s="442" t="s">
        <v>21</v>
      </c>
      <c r="C25" s="443">
        <v>259428.94</v>
      </c>
      <c r="D25" s="444">
        <v>252748.508</v>
      </c>
      <c r="E25" s="443">
        <v>244909.59700000001</v>
      </c>
      <c r="F25" s="444">
        <v>237466.73900000006</v>
      </c>
      <c r="G25" s="443">
        <v>229747.82800000004</v>
      </c>
    </row>
    <row r="26" spans="1:8">
      <c r="A26" s="107" t="s">
        <v>78</v>
      </c>
      <c r="B26" s="432" t="s">
        <v>22</v>
      </c>
      <c r="C26" s="445">
        <v>0.75350530304573149</v>
      </c>
      <c r="D26" s="446">
        <v>0.74051009988814498</v>
      </c>
      <c r="E26" s="445">
        <v>0.73258316719584327</v>
      </c>
      <c r="F26" s="446">
        <v>0.71832722854046327</v>
      </c>
      <c r="G26" s="445">
        <v>0.70363990376544638</v>
      </c>
    </row>
    <row r="27" spans="1:8">
      <c r="A27" s="106" t="s">
        <v>302</v>
      </c>
      <c r="B27" s="456" t="s">
        <v>301</v>
      </c>
      <c r="C27" s="427">
        <v>18788.715654047239</v>
      </c>
      <c r="D27" s="428">
        <v>17390.877452120432</v>
      </c>
      <c r="E27" s="427">
        <v>16376.505128260724</v>
      </c>
      <c r="F27" s="428">
        <v>15748.977483757135</v>
      </c>
      <c r="G27" s="427">
        <v>14915.279317441549</v>
      </c>
    </row>
    <row r="28" spans="1:8">
      <c r="A28" s="106" t="s">
        <v>82</v>
      </c>
      <c r="B28" s="456" t="s">
        <v>300</v>
      </c>
      <c r="C28" s="457">
        <v>23.743115355492176</v>
      </c>
      <c r="D28" s="458">
        <v>22.598459748273999</v>
      </c>
      <c r="E28" s="457">
        <v>21.954031745715323</v>
      </c>
      <c r="F28" s="458">
        <v>21.701146506950867</v>
      </c>
      <c r="G28" s="457">
        <v>21.123969098362622</v>
      </c>
    </row>
    <row r="29" spans="1:8">
      <c r="A29" s="27"/>
      <c r="B29" s="432"/>
      <c r="C29" s="433"/>
      <c r="D29" s="434"/>
      <c r="E29" s="433"/>
      <c r="F29" s="434"/>
      <c r="G29" s="433"/>
    </row>
    <row r="30" spans="1:8">
      <c r="A30" s="24" t="s">
        <v>157</v>
      </c>
      <c r="B30" s="432"/>
      <c r="C30" s="433"/>
      <c r="D30" s="434"/>
      <c r="E30" s="433"/>
      <c r="F30" s="434"/>
      <c r="G30" s="433"/>
    </row>
    <row r="31" spans="1:8">
      <c r="A31" s="53" t="s">
        <v>131</v>
      </c>
      <c r="B31" s="432" t="s">
        <v>21</v>
      </c>
      <c r="C31" s="447">
        <v>7969.242342999999</v>
      </c>
      <c r="D31" s="448">
        <v>7620.952342999999</v>
      </c>
      <c r="E31" s="447">
        <v>7289.8523429999996</v>
      </c>
      <c r="F31" s="448">
        <v>6931.0943430000007</v>
      </c>
      <c r="G31" s="447">
        <v>6459.5983430000006</v>
      </c>
      <c r="H31" s="65"/>
    </row>
    <row r="32" spans="1:8">
      <c r="A32" s="27" t="s">
        <v>38</v>
      </c>
      <c r="B32" s="432" t="s">
        <v>21</v>
      </c>
      <c r="C32" s="447">
        <v>348.29</v>
      </c>
      <c r="D32" s="448">
        <v>331.1</v>
      </c>
      <c r="E32" s="447">
        <v>358.75799999999907</v>
      </c>
      <c r="F32" s="448">
        <v>471.49599999999998</v>
      </c>
      <c r="G32" s="447">
        <v>413.392</v>
      </c>
    </row>
    <row r="33" spans="1:7">
      <c r="A33" s="27" t="s">
        <v>23</v>
      </c>
      <c r="B33" s="432" t="s">
        <v>31</v>
      </c>
      <c r="C33" s="447">
        <v>572.05131695720411</v>
      </c>
      <c r="D33" s="448">
        <v>577.4718350863634</v>
      </c>
      <c r="E33" s="447">
        <v>583.19809799638153</v>
      </c>
      <c r="F33" s="448">
        <v>595.01571451488178</v>
      </c>
      <c r="G33" s="447">
        <v>608.27382741081976</v>
      </c>
    </row>
    <row r="34" spans="1:7">
      <c r="A34" s="89" t="s">
        <v>23</v>
      </c>
      <c r="B34" s="432" t="s">
        <v>103</v>
      </c>
      <c r="C34" s="449">
        <v>6.8612757344589141</v>
      </c>
      <c r="D34" s="450">
        <v>6.9495084272027672</v>
      </c>
      <c r="E34" s="449">
        <v>7.0081093373934165</v>
      </c>
      <c r="F34" s="450">
        <v>7.2134082748726778</v>
      </c>
      <c r="G34" s="449">
        <v>7.4032730424108442</v>
      </c>
    </row>
    <row r="35" spans="1:7">
      <c r="A35" s="30"/>
      <c r="B35" s="432"/>
      <c r="C35" s="427"/>
      <c r="D35" s="428"/>
      <c r="E35" s="427"/>
      <c r="F35" s="428"/>
      <c r="G35" s="427"/>
    </row>
    <row r="36" spans="1:7">
      <c r="A36" s="90" t="s">
        <v>68</v>
      </c>
      <c r="B36" s="451"/>
      <c r="C36" s="445"/>
      <c r="D36" s="446"/>
      <c r="E36" s="445"/>
      <c r="F36" s="446"/>
      <c r="G36" s="445"/>
    </row>
    <row r="37" spans="1:7">
      <c r="A37" s="72" t="s">
        <v>299</v>
      </c>
      <c r="B37" s="452" t="s">
        <v>21</v>
      </c>
      <c r="C37" s="447">
        <v>16340.511</v>
      </c>
      <c r="D37" s="448">
        <v>16146.321</v>
      </c>
      <c r="E37" s="447">
        <v>16137.174000000001</v>
      </c>
      <c r="F37" s="448">
        <v>15749.462</v>
      </c>
      <c r="G37" s="447">
        <v>15918.012000000001</v>
      </c>
    </row>
    <row r="38" spans="1:7">
      <c r="A38" s="72" t="s">
        <v>69</v>
      </c>
      <c r="B38" s="452" t="s">
        <v>21</v>
      </c>
      <c r="C38" s="447">
        <v>194.19</v>
      </c>
      <c r="D38" s="448">
        <v>9.1470000000000002</v>
      </c>
      <c r="E38" s="447">
        <v>387.71199999999999</v>
      </c>
      <c r="F38" s="448">
        <v>-168.55</v>
      </c>
      <c r="G38" s="447">
        <v>-27.646999999999998</v>
      </c>
    </row>
    <row r="39" spans="1:7">
      <c r="A39" s="72" t="s">
        <v>23</v>
      </c>
      <c r="B39" s="437" t="s">
        <v>31</v>
      </c>
      <c r="C39" s="447">
        <v>159.15326568388906</v>
      </c>
      <c r="D39" s="448">
        <v>160.07840843104452</v>
      </c>
      <c r="E39" s="447">
        <v>162.97802204201233</v>
      </c>
      <c r="F39" s="448">
        <v>158.95802065141902</v>
      </c>
      <c r="G39" s="447">
        <v>153.84560873706252</v>
      </c>
    </row>
    <row r="40" spans="1:7">
      <c r="A40" s="72" t="s">
        <v>70</v>
      </c>
      <c r="B40" s="437" t="s">
        <v>103</v>
      </c>
      <c r="C40" s="449">
        <v>1.9089099308523296</v>
      </c>
      <c r="D40" s="450">
        <v>1.9264424354797776</v>
      </c>
      <c r="E40" s="449">
        <v>1.9584559723128989</v>
      </c>
      <c r="F40" s="450">
        <v>1.927056838253723</v>
      </c>
      <c r="G40" s="449">
        <v>1.8724478952258825</v>
      </c>
    </row>
    <row r="41" spans="1:7">
      <c r="A41" s="72" t="s">
        <v>39</v>
      </c>
      <c r="B41" s="437" t="s">
        <v>22</v>
      </c>
      <c r="C41" s="433">
        <v>2.0309824912336349E-2</v>
      </c>
      <c r="D41" s="434">
        <v>2.3497643441507E-2</v>
      </c>
      <c r="E41" s="433">
        <v>1.8132139770888425E-2</v>
      </c>
      <c r="F41" s="434">
        <v>2.6644811786419847E-2</v>
      </c>
      <c r="G41" s="433">
        <v>2.2071827686368822E-2</v>
      </c>
    </row>
    <row r="42" spans="1:7">
      <c r="A42" s="92"/>
      <c r="B42" s="93"/>
      <c r="C42" s="250"/>
      <c r="D42" s="251"/>
      <c r="E42" s="250"/>
      <c r="F42" s="251"/>
      <c r="G42" s="250"/>
    </row>
    <row r="43" spans="1:7" ht="12.75" customHeight="1">
      <c r="A43" s="453"/>
      <c r="B43" s="205"/>
      <c r="C43" s="205"/>
      <c r="D43" s="205"/>
      <c r="E43" s="205"/>
      <c r="F43" s="205"/>
      <c r="G43" s="205"/>
    </row>
    <row r="44" spans="1:7">
      <c r="A44" s="390"/>
    </row>
    <row r="45" spans="1:7">
      <c r="A45" s="35"/>
      <c r="B45" s="39"/>
      <c r="C45" s="39"/>
      <c r="D45" s="39"/>
      <c r="E45" s="39"/>
      <c r="F45" s="39"/>
      <c r="G45" s="39"/>
    </row>
    <row r="46" spans="1:7">
      <c r="A46" s="156" t="s">
        <v>19</v>
      </c>
      <c r="B46" s="136" t="s">
        <v>20</v>
      </c>
      <c r="C46" s="159">
        <f>C5</f>
        <v>45473</v>
      </c>
      <c r="D46" s="159">
        <f>D5</f>
        <v>45382</v>
      </c>
      <c r="E46" s="159">
        <f>E5</f>
        <v>45291</v>
      </c>
      <c r="F46" s="159">
        <f>F5</f>
        <v>45199</v>
      </c>
      <c r="G46" s="159">
        <f>G5</f>
        <v>45107</v>
      </c>
    </row>
    <row r="47" spans="1:7">
      <c r="A47" s="66" t="s">
        <v>24</v>
      </c>
      <c r="B47" s="151"/>
      <c r="C47" s="154"/>
      <c r="D47" s="197"/>
      <c r="E47" s="154"/>
      <c r="F47" s="197"/>
      <c r="G47" s="154"/>
    </row>
    <row r="48" spans="1:7">
      <c r="A48" s="67" t="s">
        <v>25</v>
      </c>
      <c r="B48" s="152" t="s">
        <v>40</v>
      </c>
      <c r="C48" s="119">
        <v>7918</v>
      </c>
      <c r="D48" s="131">
        <v>7918</v>
      </c>
      <c r="E48" s="119">
        <v>7916</v>
      </c>
      <c r="F48" s="131">
        <v>7916</v>
      </c>
      <c r="G48" s="119">
        <v>7915</v>
      </c>
    </row>
    <row r="49" spans="1:7">
      <c r="A49" s="67" t="s">
        <v>41</v>
      </c>
      <c r="B49" s="152" t="s">
        <v>40</v>
      </c>
      <c r="C49" s="119">
        <v>810902</v>
      </c>
      <c r="D49" s="131">
        <v>809051</v>
      </c>
      <c r="E49" s="119">
        <v>808106</v>
      </c>
      <c r="F49" s="131">
        <v>806201</v>
      </c>
      <c r="G49" s="119">
        <v>804582</v>
      </c>
    </row>
    <row r="50" spans="1:7">
      <c r="A50" s="67" t="s">
        <v>26</v>
      </c>
      <c r="B50" s="152" t="s">
        <v>22</v>
      </c>
      <c r="C50" s="124">
        <v>0.96160305633570164</v>
      </c>
      <c r="D50" s="184">
        <v>0.96109051627292241</v>
      </c>
      <c r="E50" s="124">
        <v>0.96072040062778796</v>
      </c>
      <c r="F50" s="184">
        <v>0.96007988187675553</v>
      </c>
      <c r="G50" s="124">
        <v>0.95958938708078667</v>
      </c>
    </row>
    <row r="51" spans="1:7">
      <c r="A51" s="67" t="s">
        <v>27</v>
      </c>
      <c r="B51" s="153" t="s">
        <v>47</v>
      </c>
      <c r="C51" s="119">
        <v>453744</v>
      </c>
      <c r="D51" s="131">
        <v>444708</v>
      </c>
      <c r="E51" s="119">
        <v>430412</v>
      </c>
      <c r="F51" s="131">
        <v>415903</v>
      </c>
      <c r="G51" s="119">
        <v>403708</v>
      </c>
    </row>
    <row r="52" spans="1:7">
      <c r="A52" s="67" t="s">
        <v>120</v>
      </c>
      <c r="B52" s="152" t="s">
        <v>40</v>
      </c>
      <c r="C52" s="119">
        <v>324498</v>
      </c>
      <c r="D52" s="131">
        <v>318171</v>
      </c>
      <c r="E52" s="119">
        <v>307663</v>
      </c>
      <c r="F52" s="131">
        <v>295318</v>
      </c>
      <c r="G52" s="119">
        <v>284221</v>
      </c>
    </row>
    <row r="53" spans="1:7">
      <c r="A53" s="67" t="s">
        <v>121</v>
      </c>
      <c r="B53" s="152" t="s">
        <v>40</v>
      </c>
      <c r="C53" s="119">
        <v>947377</v>
      </c>
      <c r="D53" s="131">
        <v>931854</v>
      </c>
      <c r="E53" s="119">
        <v>905556</v>
      </c>
      <c r="F53" s="131">
        <v>876096</v>
      </c>
      <c r="G53" s="119">
        <v>852650</v>
      </c>
    </row>
    <row r="54" spans="1:7" ht="1.5" customHeight="1">
      <c r="A54" s="68"/>
      <c r="B54" s="152"/>
      <c r="C54" s="155">
        <v>0</v>
      </c>
      <c r="D54" s="198">
        <v>0</v>
      </c>
      <c r="E54" s="155">
        <v>0</v>
      </c>
      <c r="F54" s="198">
        <v>0</v>
      </c>
      <c r="G54" s="155">
        <v>0</v>
      </c>
    </row>
    <row r="55" spans="1:7">
      <c r="A55" s="67" t="s">
        <v>158</v>
      </c>
      <c r="B55" s="152" t="s">
        <v>40</v>
      </c>
      <c r="C55" s="119">
        <v>1317</v>
      </c>
      <c r="D55" s="131">
        <v>1290</v>
      </c>
      <c r="E55" s="119">
        <v>1267</v>
      </c>
      <c r="F55" s="131">
        <v>1239</v>
      </c>
      <c r="G55" s="119">
        <v>1225</v>
      </c>
    </row>
    <row r="56" spans="1:7" ht="1.5" customHeight="1">
      <c r="A56" s="68"/>
      <c r="B56" s="152"/>
      <c r="C56" s="155">
        <v>0</v>
      </c>
      <c r="D56" s="198">
        <v>0</v>
      </c>
      <c r="E56" s="155">
        <v>0</v>
      </c>
      <c r="F56" s="198">
        <v>0</v>
      </c>
      <c r="G56" s="155">
        <v>0</v>
      </c>
    </row>
    <row r="57" spans="1:7">
      <c r="A57" s="67" t="s">
        <v>122</v>
      </c>
      <c r="B57" s="153" t="s">
        <v>40</v>
      </c>
      <c r="C57" s="150">
        <v>7</v>
      </c>
      <c r="D57" s="196">
        <v>7</v>
      </c>
      <c r="E57" s="150">
        <v>7</v>
      </c>
      <c r="F57" s="196">
        <v>7</v>
      </c>
      <c r="G57" s="150">
        <v>7</v>
      </c>
    </row>
    <row r="58" spans="1:7" ht="1.5" customHeight="1">
      <c r="A58" s="68"/>
      <c r="B58" s="152"/>
      <c r="C58" s="155"/>
      <c r="D58" s="198"/>
      <c r="E58" s="155"/>
      <c r="F58" s="198"/>
      <c r="G58" s="155"/>
    </row>
    <row r="59" spans="1:7">
      <c r="A59" s="54" t="s">
        <v>68</v>
      </c>
      <c r="B59" s="55"/>
      <c r="C59" s="119"/>
      <c r="D59" s="131"/>
      <c r="E59" s="119"/>
      <c r="F59" s="131"/>
      <c r="G59" s="119"/>
    </row>
    <row r="60" spans="1:7">
      <c r="A60" s="51" t="s">
        <v>71</v>
      </c>
      <c r="B60" s="55" t="s">
        <v>40</v>
      </c>
      <c r="C60" s="119">
        <v>639</v>
      </c>
      <c r="D60" s="131">
        <v>639</v>
      </c>
      <c r="E60" s="119">
        <v>639</v>
      </c>
      <c r="F60" s="131">
        <v>639</v>
      </c>
      <c r="G60" s="119">
        <v>639</v>
      </c>
    </row>
    <row r="61" spans="1:7">
      <c r="A61" s="94" t="s">
        <v>73</v>
      </c>
      <c r="B61" s="95" t="s">
        <v>22</v>
      </c>
      <c r="C61" s="387">
        <v>0.99843749999999998</v>
      </c>
      <c r="D61" s="388">
        <v>0.99843749999999998</v>
      </c>
      <c r="E61" s="387">
        <v>0.99843749999999998</v>
      </c>
      <c r="F61" s="388">
        <v>0.99843749999999998</v>
      </c>
      <c r="G61" s="387">
        <v>0.99843749999999998</v>
      </c>
    </row>
    <row r="62" spans="1:7">
      <c r="A62" s="53"/>
    </row>
    <row r="63" spans="1:7">
      <c r="A63" s="158"/>
      <c r="B63" s="158"/>
      <c r="C63" s="158"/>
      <c r="D63" s="158"/>
      <c r="E63" s="158"/>
      <c r="F63" s="158"/>
      <c r="G63" s="158"/>
    </row>
    <row r="64" spans="1:7">
      <c r="A64" s="22" t="s">
        <v>245</v>
      </c>
    </row>
    <row r="65" spans="1:7">
      <c r="F65" s="96"/>
    </row>
    <row r="66" spans="1:7">
      <c r="A66" s="135" t="s">
        <v>19</v>
      </c>
      <c r="B66" s="393" t="s">
        <v>20</v>
      </c>
      <c r="C66" s="159">
        <f>C5</f>
        <v>45473</v>
      </c>
      <c r="D66" s="159">
        <f t="shared" ref="D66:G66" si="0">D5</f>
        <v>45382</v>
      </c>
      <c r="E66" s="159">
        <f t="shared" si="0"/>
        <v>45291</v>
      </c>
      <c r="F66" s="159">
        <f t="shared" si="0"/>
        <v>45199</v>
      </c>
      <c r="G66" s="159">
        <f t="shared" si="0"/>
        <v>45107</v>
      </c>
    </row>
    <row r="67" spans="1:7">
      <c r="A67" s="54" t="s">
        <v>74</v>
      </c>
      <c r="B67" s="25" t="s">
        <v>21</v>
      </c>
      <c r="C67" s="133">
        <v>155416.47188699999</v>
      </c>
      <c r="D67" s="134">
        <v>152718.57600000003</v>
      </c>
      <c r="E67" s="133">
        <v>151170.64299999998</v>
      </c>
      <c r="F67" s="134">
        <v>147665.76200000002</v>
      </c>
      <c r="G67" s="133">
        <v>143103.09099999999</v>
      </c>
    </row>
    <row r="68" spans="1:7">
      <c r="A68" s="51" t="s">
        <v>38</v>
      </c>
      <c r="B68" s="55" t="s">
        <v>21</v>
      </c>
      <c r="C68" s="119">
        <v>2697.8958869999587</v>
      </c>
      <c r="D68" s="131">
        <v>1547.9330000000573</v>
      </c>
      <c r="E68" s="119">
        <v>3504.8809999999548</v>
      </c>
      <c r="F68" s="131">
        <v>4562.6710000000512</v>
      </c>
      <c r="G68" s="119">
        <v>3055.5199999999732</v>
      </c>
    </row>
    <row r="69" spans="1:7">
      <c r="A69" s="51" t="s">
        <v>39</v>
      </c>
      <c r="B69" s="55" t="s">
        <v>22</v>
      </c>
      <c r="C69" s="120">
        <v>4.029384352323729E-2</v>
      </c>
      <c r="D69" s="175">
        <v>4.5204238376226141E-2</v>
      </c>
      <c r="E69" s="120">
        <v>4.2519580054444804E-2</v>
      </c>
      <c r="F69" s="175">
        <v>4.1060814196704438E-2</v>
      </c>
      <c r="G69" s="120">
        <v>4.1174967102448619E-2</v>
      </c>
    </row>
    <row r="70" spans="1:7">
      <c r="A70" s="51" t="s">
        <v>70</v>
      </c>
      <c r="B70" s="55" t="s">
        <v>103</v>
      </c>
      <c r="C70" s="121">
        <v>2.1693185194777489</v>
      </c>
      <c r="D70" s="176">
        <v>2.1103431300890705</v>
      </c>
      <c r="E70" s="121">
        <v>2.1032528448828214</v>
      </c>
      <c r="F70" s="176">
        <v>2.0650950974591864</v>
      </c>
      <c r="G70" s="121">
        <v>2.0120140856857849</v>
      </c>
    </row>
    <row r="71" spans="1:7">
      <c r="A71" s="38"/>
      <c r="B71" s="109"/>
      <c r="C71" s="119"/>
      <c r="D71" s="131"/>
      <c r="E71" s="119"/>
      <c r="F71" s="131"/>
      <c r="G71" s="119"/>
    </row>
    <row r="72" spans="1:7">
      <c r="A72" s="104" t="s">
        <v>75</v>
      </c>
      <c r="B72" s="109"/>
      <c r="C72" s="123"/>
      <c r="D72" s="177"/>
      <c r="E72" s="123"/>
      <c r="F72" s="177"/>
      <c r="G72" s="123"/>
    </row>
    <row r="73" spans="1:7">
      <c r="A73" s="171" t="s">
        <v>246</v>
      </c>
      <c r="B73" s="394" t="s">
        <v>248</v>
      </c>
      <c r="C73" s="123">
        <v>482.64735310151821</v>
      </c>
      <c r="D73" s="177">
        <v>472.08825334164953</v>
      </c>
      <c r="E73" s="123">
        <v>474.71889111672721</v>
      </c>
      <c r="F73" s="177">
        <v>461.3973883853032</v>
      </c>
      <c r="G73" s="123">
        <v>440.81224577162232</v>
      </c>
    </row>
    <row r="74" spans="1:7">
      <c r="A74" s="171" t="s">
        <v>81</v>
      </c>
      <c r="B74" s="395" t="s">
        <v>79</v>
      </c>
      <c r="C74" s="172">
        <v>134209.36957699998</v>
      </c>
      <c r="D74" s="178">
        <v>130209.649258</v>
      </c>
      <c r="E74" s="172">
        <v>128828.32632200001</v>
      </c>
      <c r="F74" s="178">
        <v>125743.016601</v>
      </c>
      <c r="G74" s="172">
        <v>119663.138477</v>
      </c>
    </row>
    <row r="75" spans="1:7">
      <c r="A75" s="171" t="s">
        <v>247</v>
      </c>
      <c r="B75" s="395" t="s">
        <v>249</v>
      </c>
      <c r="C75" s="173">
        <v>1.0443483891688101</v>
      </c>
      <c r="D75" s="179">
        <v>1.0332399886332229</v>
      </c>
      <c r="E75" s="173">
        <v>1.0605673031805884</v>
      </c>
      <c r="F75" s="179">
        <v>1.0574168885694031</v>
      </c>
      <c r="G75" s="173">
        <v>1.038632200375589</v>
      </c>
    </row>
    <row r="76" spans="1:7">
      <c r="A76" s="171" t="s">
        <v>84</v>
      </c>
      <c r="B76" s="395" t="s">
        <v>80</v>
      </c>
      <c r="C76" s="172">
        <v>290.40113455179443</v>
      </c>
      <c r="D76" s="178">
        <v>284.98446120392458</v>
      </c>
      <c r="E76" s="172">
        <v>287.81477454832645</v>
      </c>
      <c r="F76" s="178">
        <v>288.17412651353322</v>
      </c>
      <c r="G76" s="172">
        <v>281.94767729888764</v>
      </c>
    </row>
    <row r="77" spans="1:7">
      <c r="A77" s="38"/>
      <c r="B77" s="109"/>
      <c r="C77" s="119"/>
      <c r="D77" s="131"/>
      <c r="E77" s="119"/>
      <c r="F77" s="131"/>
      <c r="G77" s="119"/>
    </row>
    <row r="78" spans="1:7">
      <c r="A78" s="169" t="s">
        <v>76</v>
      </c>
      <c r="B78" s="110"/>
      <c r="C78" s="132"/>
      <c r="D78" s="180"/>
      <c r="E78" s="132"/>
      <c r="F78" s="180"/>
      <c r="G78" s="132"/>
    </row>
    <row r="79" spans="1:7">
      <c r="A79" s="106" t="s">
        <v>250</v>
      </c>
      <c r="B79" s="394" t="s">
        <v>248</v>
      </c>
      <c r="C79" s="119">
        <v>416.6914933025144</v>
      </c>
      <c r="D79" s="131">
        <v>392.57877191741244</v>
      </c>
      <c r="E79" s="119">
        <v>372.34102958387211</v>
      </c>
      <c r="F79" s="131">
        <v>351.65550390165845</v>
      </c>
      <c r="G79" s="119">
        <v>329.54612341166228</v>
      </c>
    </row>
    <row r="80" spans="1:7">
      <c r="A80" s="107" t="s">
        <v>77</v>
      </c>
      <c r="B80" s="395" t="s">
        <v>21</v>
      </c>
      <c r="C80" s="129">
        <v>64401.256999999998</v>
      </c>
      <c r="D80" s="181">
        <v>64353.914000000004</v>
      </c>
      <c r="E80" s="129">
        <v>62725.220187999999</v>
      </c>
      <c r="F80" s="181">
        <v>59787.042000000001</v>
      </c>
      <c r="G80" s="129">
        <v>56782.384000000005</v>
      </c>
    </row>
    <row r="81" spans="1:8">
      <c r="A81" s="108" t="s">
        <v>91</v>
      </c>
      <c r="B81" s="396" t="s">
        <v>22</v>
      </c>
      <c r="C81" s="170">
        <v>0.4143785804559042</v>
      </c>
      <c r="D81" s="182">
        <v>0.42138890818363828</v>
      </c>
      <c r="E81" s="170">
        <v>0.41492990267958313</v>
      </c>
      <c r="F81" s="182">
        <v>0.40488086872839207</v>
      </c>
      <c r="G81" s="170">
        <v>0.39679355353686957</v>
      </c>
      <c r="H81" s="111"/>
    </row>
    <row r="82" spans="1:8">
      <c r="A82" s="106" t="s">
        <v>302</v>
      </c>
      <c r="B82" s="395" t="s">
        <v>301</v>
      </c>
      <c r="C82" s="119">
        <v>1189.0973646400039</v>
      </c>
      <c r="D82" s="131">
        <v>1091.3285825163691</v>
      </c>
      <c r="E82" s="119">
        <v>1009.0403113167041</v>
      </c>
      <c r="F82" s="131">
        <v>917.90010329583481</v>
      </c>
      <c r="G82" s="119">
        <v>823.63490773927526</v>
      </c>
    </row>
    <row r="83" spans="1:8">
      <c r="A83" s="106" t="s">
        <v>251</v>
      </c>
      <c r="B83" s="395" t="s">
        <v>249</v>
      </c>
      <c r="C83" s="122">
        <v>2.1577092755408169</v>
      </c>
      <c r="D83" s="130">
        <v>2.0631822164397557</v>
      </c>
      <c r="E83" s="122">
        <v>2.0332965160224514</v>
      </c>
      <c r="F83" s="130">
        <v>2.0021051810278174</v>
      </c>
      <c r="G83" s="122">
        <v>1.9695928192137879</v>
      </c>
    </row>
    <row r="84" spans="1:8" s="309" customFormat="1">
      <c r="A84" s="363" t="s">
        <v>82</v>
      </c>
      <c r="B84" s="395" t="s">
        <v>300</v>
      </c>
      <c r="C84" s="173">
        <v>6.157376511025106</v>
      </c>
      <c r="D84" s="179">
        <v>5.7354342231572693</v>
      </c>
      <c r="E84" s="173">
        <v>5.5102123765930848</v>
      </c>
      <c r="F84" s="179">
        <v>5.2259456544393723</v>
      </c>
      <c r="G84" s="173">
        <v>4.9226050154765026</v>
      </c>
    </row>
    <row r="85" spans="1:8" s="309" customFormat="1">
      <c r="A85" s="363"/>
      <c r="B85" s="55"/>
      <c r="C85" s="119"/>
      <c r="D85" s="131"/>
      <c r="E85" s="119"/>
      <c r="F85" s="131"/>
      <c r="G85" s="119"/>
    </row>
    <row r="86" spans="1:8" s="309" customFormat="1">
      <c r="A86" s="364" t="s">
        <v>252</v>
      </c>
      <c r="B86" s="55"/>
      <c r="C86" s="119"/>
      <c r="D86" s="131"/>
      <c r="E86" s="119"/>
      <c r="F86" s="131"/>
      <c r="G86" s="119"/>
    </row>
    <row r="87" spans="1:8" s="309" customFormat="1">
      <c r="A87" s="365" t="s">
        <v>253</v>
      </c>
      <c r="B87" s="394" t="s">
        <v>262</v>
      </c>
      <c r="C87" s="119">
        <v>30159.824655930264</v>
      </c>
      <c r="D87" s="131">
        <v>27678.780237417926</v>
      </c>
      <c r="E87" s="119">
        <v>27690.501356563938</v>
      </c>
      <c r="F87" s="131">
        <v>25865.630577628912</v>
      </c>
      <c r="G87" s="119">
        <v>23438.278972649408</v>
      </c>
    </row>
    <row r="88" spans="1:8" s="309" customFormat="1">
      <c r="A88" s="365" t="s">
        <v>254</v>
      </c>
      <c r="B88" s="394" t="s">
        <v>249</v>
      </c>
      <c r="C88" s="119">
        <v>259.66636505901727</v>
      </c>
      <c r="D88" s="131">
        <v>245.92901997487385</v>
      </c>
      <c r="E88" s="119">
        <v>249.69443740248485</v>
      </c>
      <c r="F88" s="131">
        <v>242.33195983659917</v>
      </c>
      <c r="G88" s="119">
        <v>238.21110420325508</v>
      </c>
    </row>
    <row r="89" spans="1:8" s="309" customFormat="1">
      <c r="A89" s="366" t="s">
        <v>255</v>
      </c>
      <c r="B89" s="394" t="s">
        <v>248</v>
      </c>
      <c r="C89" s="119">
        <v>222.61563288754695</v>
      </c>
      <c r="D89" s="131">
        <v>206.25715477117299</v>
      </c>
      <c r="E89" s="119">
        <v>204.73108909546309</v>
      </c>
      <c r="F89" s="131">
        <v>189.53948223581719</v>
      </c>
      <c r="G89" s="119">
        <v>173.33262540709964</v>
      </c>
    </row>
    <row r="90" spans="1:8" s="309" customFormat="1">
      <c r="A90" s="366" t="s">
        <v>256</v>
      </c>
      <c r="B90" s="394" t="s">
        <v>21</v>
      </c>
      <c r="C90" s="119">
        <v>39465.195</v>
      </c>
      <c r="D90" s="131">
        <v>37992.635999999991</v>
      </c>
      <c r="E90" s="119">
        <v>37461.288</v>
      </c>
      <c r="F90" s="131">
        <v>36547.543999999994</v>
      </c>
      <c r="G90" s="119">
        <v>34333.942000000003</v>
      </c>
    </row>
    <row r="91" spans="1:8" s="309" customFormat="1">
      <c r="A91" s="365" t="s">
        <v>257</v>
      </c>
      <c r="B91" s="394" t="s">
        <v>249</v>
      </c>
      <c r="C91" s="122">
        <v>1.9166488153257781</v>
      </c>
      <c r="D91" s="130">
        <v>1.832617604554253</v>
      </c>
      <c r="E91" s="122">
        <v>1.8461281524746316</v>
      </c>
      <c r="F91" s="130">
        <v>1.775772450579489</v>
      </c>
      <c r="G91" s="122">
        <v>1.7616377098700902</v>
      </c>
    </row>
    <row r="92" spans="1:8" s="309" customFormat="1">
      <c r="A92" s="364" t="s">
        <v>258</v>
      </c>
      <c r="B92" s="394"/>
      <c r="C92" s="119"/>
      <c r="D92" s="131"/>
      <c r="E92" s="119"/>
      <c r="F92" s="131"/>
      <c r="G92" s="119"/>
    </row>
    <row r="93" spans="1:8" s="309" customFormat="1">
      <c r="A93" s="363" t="s">
        <v>120</v>
      </c>
      <c r="B93" s="91" t="s">
        <v>40</v>
      </c>
      <c r="C93" s="119">
        <v>35216</v>
      </c>
      <c r="D93" s="131">
        <v>34534</v>
      </c>
      <c r="E93" s="119">
        <v>33780</v>
      </c>
      <c r="F93" s="131">
        <v>33144</v>
      </c>
      <c r="G93" s="119">
        <v>32226</v>
      </c>
    </row>
    <row r="94" spans="1:8" s="309" customFormat="1">
      <c r="A94" s="367" t="s">
        <v>259</v>
      </c>
      <c r="B94" s="91" t="s">
        <v>40</v>
      </c>
      <c r="C94" s="119">
        <v>2232</v>
      </c>
      <c r="D94" s="400">
        <v>2265</v>
      </c>
      <c r="E94" s="119">
        <v>2257</v>
      </c>
      <c r="F94" s="398">
        <v>2292</v>
      </c>
      <c r="G94" s="119">
        <v>2201</v>
      </c>
    </row>
    <row r="95" spans="1:8" s="309" customFormat="1">
      <c r="A95" s="367" t="s">
        <v>260</v>
      </c>
      <c r="B95" s="91" t="s">
        <v>40</v>
      </c>
      <c r="C95" s="125">
        <v>32984</v>
      </c>
      <c r="D95" s="401">
        <v>32269</v>
      </c>
      <c r="E95" s="125">
        <v>31523</v>
      </c>
      <c r="F95" s="399">
        <v>30852</v>
      </c>
      <c r="G95" s="125">
        <v>30025</v>
      </c>
    </row>
    <row r="96" spans="1:8" s="309" customFormat="1">
      <c r="A96" s="363" t="s">
        <v>121</v>
      </c>
      <c r="B96" s="91" t="s">
        <v>40</v>
      </c>
      <c r="C96" s="126">
        <v>127189</v>
      </c>
      <c r="D96" s="370">
        <v>125413</v>
      </c>
      <c r="E96" s="126">
        <v>119816</v>
      </c>
      <c r="F96" s="370">
        <v>116892</v>
      </c>
      <c r="G96" s="126">
        <v>110996</v>
      </c>
    </row>
    <row r="97" spans="1:7">
      <c r="A97" s="51" t="s">
        <v>261</v>
      </c>
      <c r="B97" s="369" t="s">
        <v>249</v>
      </c>
      <c r="C97" s="126">
        <v>9542.8255988769997</v>
      </c>
      <c r="D97" s="370">
        <v>9365.0917326081199</v>
      </c>
      <c r="E97" s="126">
        <v>9356.2289850165816</v>
      </c>
      <c r="F97" s="370">
        <v>9162.4809663032884</v>
      </c>
      <c r="G97" s="126">
        <v>8917.1488288829532</v>
      </c>
    </row>
    <row r="98" spans="1:7" s="111" customFormat="1">
      <c r="A98" s="364" t="s">
        <v>267</v>
      </c>
      <c r="B98" s="369"/>
      <c r="C98" s="126"/>
      <c r="D98" s="370"/>
      <c r="E98" s="126"/>
      <c r="F98" s="370"/>
      <c r="G98" s="126"/>
    </row>
    <row r="99" spans="1:7">
      <c r="A99" s="51" t="s">
        <v>263</v>
      </c>
      <c r="B99" s="369" t="s">
        <v>40</v>
      </c>
      <c r="C99" s="126">
        <v>4174</v>
      </c>
      <c r="D99" s="370">
        <v>4132</v>
      </c>
      <c r="E99" s="126">
        <v>4098</v>
      </c>
      <c r="F99" s="370">
        <v>4081</v>
      </c>
      <c r="G99" s="126">
        <v>4072</v>
      </c>
    </row>
    <row r="100" spans="1:7">
      <c r="A100" s="51" t="s">
        <v>264</v>
      </c>
      <c r="B100" s="369" t="s">
        <v>40</v>
      </c>
      <c r="C100" s="126">
        <v>37234.420672496402</v>
      </c>
      <c r="D100" s="370">
        <v>36959.965150048411</v>
      </c>
      <c r="E100" s="126">
        <v>36888.883113714001</v>
      </c>
      <c r="F100" s="370">
        <v>36183.720166625833</v>
      </c>
      <c r="G100" s="126">
        <v>35143.195235756379</v>
      </c>
    </row>
    <row r="101" spans="1:7" s="111" customFormat="1">
      <c r="A101" s="51" t="s">
        <v>265</v>
      </c>
      <c r="B101" s="369" t="s">
        <v>249</v>
      </c>
      <c r="C101" s="126">
        <v>3894.7419914041056</v>
      </c>
      <c r="D101" s="370">
        <v>4093.4591946423575</v>
      </c>
      <c r="E101" s="126">
        <v>4162.5726265612529</v>
      </c>
      <c r="F101" s="370">
        <v>4276.3723704521281</v>
      </c>
      <c r="G101" s="126">
        <v>3566.9211662252924</v>
      </c>
    </row>
    <row r="102" spans="1:7" s="309" customFormat="1">
      <c r="A102" s="368" t="s">
        <v>266</v>
      </c>
      <c r="B102" s="397" t="s">
        <v>249</v>
      </c>
      <c r="C102" s="402">
        <v>80063.42266293893</v>
      </c>
      <c r="D102" s="370">
        <v>77784.577244467611</v>
      </c>
      <c r="E102" s="126">
        <v>76576.684123990926</v>
      </c>
      <c r="F102" s="370">
        <v>73600.556095073523</v>
      </c>
      <c r="G102" s="402">
        <v>69902.68550847267</v>
      </c>
    </row>
    <row r="103" spans="1:7" s="2" customFormat="1" ht="25.5" customHeight="1">
      <c r="A103" s="500"/>
      <c r="B103" s="500"/>
      <c r="C103" s="500"/>
      <c r="D103" s="500"/>
      <c r="E103" s="500"/>
      <c r="F103" s="500"/>
      <c r="G103" s="500"/>
    </row>
  </sheetData>
  <mergeCells count="1">
    <mergeCell ref="A103:G103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68" orientation="portrait" r:id="rId1"/>
  <headerFooter alignWithMargins="0">
    <oddFooter>Page &amp;P of &amp;N</oddFooter>
  </headerFooter>
  <rowBreaks count="1" manualBreakCount="1"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Aditi Gandhi</cp:lastModifiedBy>
  <cp:lastPrinted>2023-10-31T04:00:10Z</cp:lastPrinted>
  <dcterms:created xsi:type="dcterms:W3CDTF">2005-10-14T06:27:59Z</dcterms:created>
  <dcterms:modified xsi:type="dcterms:W3CDTF">2024-08-05T11:06:07Z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