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0-2011-Third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file-6-Ops'!$A$60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2">'Trends file-2'!$A$1:$H$70</definedName>
    <definedName name="_xlnm.Print_Area" localSheetId="3">'Trends file-3'!$A$1:$G$61</definedName>
    <definedName name="_xlnm.Print_Area" localSheetId="4">'Trends file-4'!$A$1:$G$144</definedName>
    <definedName name="_xlnm.Print_Area" localSheetId="5">'Trends file-5-SCH'!$A$1:$G$181</definedName>
    <definedName name="_xlnm.Print_Area" localSheetId="6">'Trends file-6-Ops'!$A$1:$G$111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D180" i="4" l="1"/>
  <c r="E171" i="4"/>
  <c r="D147" i="4"/>
  <c r="D120" i="4"/>
  <c r="E87" i="4"/>
  <c r="D143" i="3"/>
  <c r="E129" i="3"/>
  <c r="C171" i="4"/>
  <c r="E147" i="4"/>
  <c r="C147" i="4"/>
  <c r="C61" i="4"/>
  <c r="D61" i="4"/>
  <c r="E61" i="4"/>
  <c r="F61" i="4"/>
  <c r="C52" i="4"/>
  <c r="D52" i="4"/>
  <c r="E52" i="4"/>
  <c r="G52" i="4"/>
  <c r="D28" i="4"/>
  <c r="C111" i="4"/>
  <c r="G61" i="4"/>
  <c r="G28" i="4"/>
  <c r="E28" i="4"/>
  <c r="F17" i="4"/>
  <c r="G113" i="3"/>
  <c r="F113" i="3"/>
  <c r="E113" i="3"/>
  <c r="D113" i="3"/>
  <c r="C113" i="3"/>
  <c r="G97" i="3"/>
  <c r="F97" i="3"/>
  <c r="E97" i="3"/>
  <c r="C97" i="3"/>
  <c r="G78" i="3"/>
  <c r="F78" i="3"/>
  <c r="E78" i="3"/>
  <c r="D78" i="3"/>
  <c r="G61" i="3"/>
  <c r="F61" i="3"/>
  <c r="E61" i="3"/>
  <c r="D61" i="3"/>
  <c r="C61" i="3"/>
  <c r="F43" i="3"/>
  <c r="E43" i="3"/>
  <c r="D43" i="3"/>
  <c r="C43" i="3"/>
  <c r="G22" i="3"/>
  <c r="D22" i="3"/>
  <c r="G55" i="9"/>
  <c r="F55" i="9"/>
  <c r="E55" i="9"/>
  <c r="D55" i="9"/>
  <c r="G42" i="9"/>
  <c r="F42" i="9"/>
  <c r="E42" i="9"/>
  <c r="D42" i="9"/>
  <c r="G21" i="9"/>
  <c r="G32" i="9"/>
  <c r="G58" i="9" s="1"/>
  <c r="G61" i="9" s="1"/>
  <c r="C21" i="9"/>
  <c r="C32" i="9"/>
  <c r="C58" i="9" s="1"/>
  <c r="C61" i="9" s="1"/>
  <c r="G65" i="8"/>
  <c r="F65" i="8"/>
  <c r="E65" i="8"/>
  <c r="G56" i="8"/>
  <c r="G67" i="8" s="1"/>
  <c r="G68" i="8" s="1"/>
  <c r="F56" i="8"/>
  <c r="F67" i="8"/>
  <c r="D56" i="8"/>
  <c r="G44" i="8"/>
  <c r="G46" i="8"/>
  <c r="F44" i="8"/>
  <c r="F46" i="8"/>
  <c r="F68" i="8" s="1"/>
  <c r="E44" i="8"/>
  <c r="E46" i="8" s="1"/>
  <c r="E68" i="8" s="1"/>
  <c r="D44" i="8"/>
  <c r="D46" i="8"/>
  <c r="G29" i="8"/>
  <c r="F29" i="8"/>
  <c r="E29" i="8"/>
  <c r="E31" i="8" s="1"/>
  <c r="D29" i="8"/>
  <c r="G19" i="8"/>
  <c r="G31" i="8" s="1"/>
  <c r="F19" i="8"/>
  <c r="F31" i="8" s="1"/>
  <c r="C65" i="8"/>
  <c r="C53" i="7"/>
  <c r="E48" i="7"/>
  <c r="F48" i="7"/>
  <c r="G48" i="7"/>
  <c r="C41" i="7"/>
  <c r="D41" i="7"/>
  <c r="E41" i="7"/>
  <c r="F41" i="7"/>
  <c r="G41" i="7"/>
  <c r="C20" i="7"/>
  <c r="C27" i="7" s="1"/>
  <c r="C32" i="7" s="1"/>
  <c r="C36" i="7" s="1"/>
  <c r="C42" i="7" s="1"/>
  <c r="D20" i="7"/>
  <c r="D27" i="7"/>
  <c r="D32" i="7" s="1"/>
  <c r="D36" i="7" s="1"/>
  <c r="D42" i="7" s="1"/>
  <c r="E20" i="7"/>
  <c r="E27" i="7" s="1"/>
  <c r="E32" i="7" s="1"/>
  <c r="E36" i="7" s="1"/>
  <c r="E42" i="7" s="1"/>
  <c r="F20" i="7"/>
  <c r="F27" i="7"/>
  <c r="F32" i="7" s="1"/>
  <c r="F36" i="7" s="1"/>
  <c r="F42" i="7" s="1"/>
  <c r="G20" i="7"/>
  <c r="G27" i="7" s="1"/>
  <c r="G32" i="7" s="1"/>
  <c r="G36" i="7" s="1"/>
  <c r="G42" i="7" s="1"/>
  <c r="C42" i="9"/>
  <c r="C1" i="6"/>
  <c r="F39" i="6"/>
  <c r="D53" i="7"/>
  <c r="D19" i="8"/>
  <c r="F22" i="3"/>
  <c r="C78" i="3"/>
  <c r="D97" i="3"/>
  <c r="G17" i="4"/>
  <c r="F41" i="4"/>
  <c r="C41" i="4"/>
  <c r="E53" i="7"/>
  <c r="F53" i="7"/>
  <c r="G43" i="3"/>
  <c r="D129" i="3"/>
  <c r="G39" i="6"/>
  <c r="E39" i="6"/>
  <c r="D17" i="4"/>
  <c r="G53" i="7"/>
  <c r="C55" i="9"/>
  <c r="C22" i="3"/>
  <c r="E22" i="3"/>
  <c r="D48" i="7"/>
  <c r="C48" i="7"/>
  <c r="C29" i="8"/>
  <c r="C44" i="8"/>
  <c r="C46" i="8" s="1"/>
  <c r="C68" i="8" s="1"/>
  <c r="C56" i="8"/>
  <c r="C67" i="8"/>
  <c r="E19" i="8"/>
  <c r="E56" i="8"/>
  <c r="E67" i="8" s="1"/>
  <c r="D65" i="8"/>
  <c r="D67" i="8" s="1"/>
  <c r="E21" i="9"/>
  <c r="E32" i="9" s="1"/>
  <c r="E58" i="9" s="1"/>
  <c r="E61" i="9" s="1"/>
  <c r="E17" i="4"/>
  <c r="C17" i="4"/>
  <c r="F28" i="4"/>
  <c r="D41" i="4"/>
  <c r="G41" i="4"/>
  <c r="E41" i="4"/>
  <c r="E143" i="3"/>
  <c r="C143" i="3"/>
  <c r="D87" i="4"/>
  <c r="E100" i="4"/>
  <c r="C100" i="4"/>
  <c r="D111" i="4"/>
  <c r="E120" i="4"/>
  <c r="C120" i="4"/>
  <c r="E136" i="4"/>
  <c r="E160" i="4"/>
  <c r="C160" i="4"/>
  <c r="D171" i="4"/>
  <c r="E180" i="4"/>
  <c r="C180" i="4"/>
  <c r="C39" i="6"/>
  <c r="D39" i="6"/>
  <c r="E111" i="4"/>
  <c r="C129" i="3"/>
  <c r="C87" i="4"/>
  <c r="D100" i="4"/>
  <c r="D160" i="4"/>
  <c r="E76" i="4"/>
  <c r="D31" i="8"/>
  <c r="C19" i="8"/>
  <c r="C31" i="8" s="1"/>
  <c r="D21" i="9"/>
  <c r="D32" i="9" s="1"/>
  <c r="D58" i="9" s="1"/>
  <c r="D61" i="9" s="1"/>
  <c r="F21" i="9"/>
  <c r="F32" i="9" s="1"/>
  <c r="F58" i="9" s="1"/>
  <c r="F61" i="9" s="1"/>
  <c r="C28" i="4"/>
  <c r="F52" i="4"/>
  <c r="C76" i="4"/>
  <c r="D76" i="4"/>
  <c r="C136" i="4"/>
  <c r="D136" i="4"/>
  <c r="D68" i="8" l="1"/>
</calcChain>
</file>

<file path=xl/sharedStrings.xml><?xml version="1.0" encoding="utf-8"?>
<sst xmlns="http://schemas.openxmlformats.org/spreadsheetml/2006/main" count="780" uniqueCount="291">
  <si>
    <t>Particulars</t>
  </si>
  <si>
    <t>Quarter Ended</t>
  </si>
  <si>
    <t>Operating Expenses</t>
  </si>
  <si>
    <t>As at</t>
  </si>
  <si>
    <t>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</si>
  <si>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</si>
  <si>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</si>
  <si>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</si>
  <si>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</si>
  <si>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</si>
  <si>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</si>
  <si>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</si>
  <si>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</si>
  <si>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Interest on borrowings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</si>
  <si>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</si>
  <si>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</si>
  <si>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</si>
  <si>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</si>
  <si>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</si>
  <si>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</si>
  <si>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</si>
  <si>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</si>
  <si>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</si>
  <si>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</si>
  <si>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</si>
  <si>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</si>
  <si>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</si>
  <si>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</si>
  <si>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</si>
  <si>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</si>
  <si>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</si>
  <si>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</si>
  <si>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</si>
  <si>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</si>
  <si>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</si>
  <si>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</si>
  <si>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</si>
  <si>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</si>
  <si>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</si>
  <si>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</si>
  <si>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</si>
  <si>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</si>
  <si>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</si>
  <si>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</si>
  <si>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</si>
  <si>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</si>
  <si>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</si>
  <si>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</si>
  <si>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</si>
  <si>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</si>
  <si>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</si>
  <si>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</si>
  <si>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</si>
  <si>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Sharing Factor</t>
  </si>
  <si>
    <t>Times</t>
  </si>
  <si>
    <t>Cities covered</t>
  </si>
  <si>
    <t>Depreciation and Amortization</t>
  </si>
  <si>
    <t>Network Sites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</si>
  <si>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</si>
  <si>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</si>
  <si>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</si>
  <si>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</si>
  <si>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</si>
  <si>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</si>
  <si>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 xml:space="preserve"> Dec 2009</t>
  </si>
  <si>
    <t xml:space="preserve"> March 2010</t>
  </si>
  <si>
    <t>CONSOLIDATED FINANCIAL STATEMENTS - BHARTI AIRTEL LIMITED</t>
  </si>
  <si>
    <t>Jun 2010</t>
  </si>
  <si>
    <t xml:space="preserve"> Mar 2010</t>
  </si>
  <si>
    <t xml:space="preserve">       Revenue</t>
  </si>
  <si>
    <t xml:space="preserve">       Operating expenses</t>
  </si>
  <si>
    <t xml:space="preserve">       Other income</t>
  </si>
  <si>
    <t xml:space="preserve">       Depreciation &amp; amortisation</t>
  </si>
  <si>
    <t xml:space="preserve">       Unusual (Expenses) / Income, Net</t>
  </si>
  <si>
    <t>Profit / (Loss) from operating activities</t>
  </si>
  <si>
    <t xml:space="preserve">       Share of results of associates</t>
  </si>
  <si>
    <t xml:space="preserve">       Pre-operating cost</t>
  </si>
  <si>
    <t xml:space="preserve">       Non operating expense</t>
  </si>
  <si>
    <t>Profit  / (Loss) before interest and tax</t>
  </si>
  <si>
    <t xml:space="preserve">       Finance income</t>
  </si>
  <si>
    <t xml:space="preserve">       Finance costs</t>
  </si>
  <si>
    <t>Profit  / (Loss) before tax</t>
  </si>
  <si>
    <t xml:space="preserve">       Income tax  income/(expense)</t>
  </si>
  <si>
    <t>Net income / (loss) for the period</t>
  </si>
  <si>
    <t>Other comprehensive income / (loss)</t>
  </si>
  <si>
    <t xml:space="preserve">       Exchange differences on translation of foreign operations</t>
  </si>
  <si>
    <t>Other comprehensive income / (loss) for the period, net of tax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</si>
  <si>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</si>
  <si>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</si>
  <si>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</si>
  <si>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</si>
  <si>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</si>
  <si>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</si>
  <si>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Comprehensive Income / (Loss)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</si>
  <si>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</si>
  <si>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</si>
  <si>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</si>
  <si>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</si>
  <si>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</si>
  <si>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</si>
  <si>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</si>
  <si>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</si>
  <si>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</si>
  <si>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</si>
  <si>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</si>
  <si>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</si>
  <si>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</si>
  <si>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</si>
  <si>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</si>
  <si>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</si>
  <si>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</si>
  <si>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</si>
  <si>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</si>
  <si>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</si>
  <si>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</si>
  <si>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</si>
  <si>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</si>
  <si>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</si>
  <si>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</si>
  <si>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</si>
  <si>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</si>
  <si>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</si>
  <si>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</si>
  <si>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</si>
  <si>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</si>
  <si>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</si>
  <si>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</si>
  <si>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</si>
  <si>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</si>
  <si>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</si>
  <si>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</si>
  <si>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</si>
  <si>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</si>
  <si>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</si>
  <si>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</si>
  <si>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</si>
  <si>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</si>
  <si>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</si>
  <si>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</si>
  <si>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</si>
  <si>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</si>
  <si>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</si>
  <si>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</si>
  <si>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 xml:space="preserve"> June 2010</t>
  </si>
  <si>
    <t xml:space="preserve"> Dec. 2009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</si>
  <si>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</si>
  <si>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</si>
  <si>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</si>
  <si>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</si>
  <si>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</si>
  <si>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</si>
  <si>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</si>
  <si>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</si>
  <si>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</si>
  <si>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</si>
  <si>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</si>
  <si>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</si>
  <si>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</si>
  <si>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</si>
  <si>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</si>
  <si>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</si>
  <si>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</si>
  <si>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</si>
  <si>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</si>
  <si>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</si>
  <si>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</si>
  <si>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</si>
  <si>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</si>
  <si>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</si>
  <si>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</si>
  <si>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</si>
  <si>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</si>
  <si>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Amortization of Deferred Stock based compensation</t>
  </si>
  <si>
    <t xml:space="preserve">     Other non-cash items</t>
  </si>
  <si>
    <t>Operating cash flow before working capital changes</t>
  </si>
  <si>
    <t xml:space="preserve">     Trade receivables and prepayments</t>
  </si>
  <si>
    <t xml:space="preserve">     Inventories</t>
  </si>
  <si>
    <t xml:space="preserve">     Trade and other payables</t>
  </si>
  <si>
    <t xml:space="preserve">     Change in provision</t>
  </si>
  <si>
    <t xml:space="preserve">     Interest Received</t>
  </si>
  <si>
    <t xml:space="preserve">     Income Tax (Paid)/Refund</t>
  </si>
  <si>
    <t>Net cash inflow / (outflow) from operating activities</t>
  </si>
  <si>
    <t>Cash flows from investing activities</t>
  </si>
  <si>
    <t xml:space="preserve">     Short term investments (Net)</t>
  </si>
  <si>
    <t>Net cash inflow / (outflow) from investing activities</t>
  </si>
  <si>
    <t>Cash flows from financing activities</t>
  </si>
  <si>
    <t xml:space="preserve">     Proceeds from issuance of term borrowings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</si>
  <si>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</si>
  <si>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</si>
  <si>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</si>
  <si>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</si>
  <si>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 xml:space="preserve">     Dividend paid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</si>
  <si>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</si>
  <si>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</si>
  <si>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</si>
  <si>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</si>
  <si>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</si>
  <si>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</si>
  <si>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</si>
  <si>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</si>
  <si>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</si>
  <si>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</si>
  <si>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</si>
  <si>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</si>
  <si>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</si>
  <si>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r>
      <t xml:space="preserve">Others - </t>
    </r>
    <r>
      <rPr>
        <sz val="8"/>
        <rFont val="Arial"/>
        <family val="2"/>
      </rPr>
      <t>Comprises of Digital TV operations, Bharti corporate offices and new projects in India &amp; South Asia.</t>
    </r>
  </si>
  <si>
    <r>
      <t xml:space="preserve">Others - Africa - </t>
    </r>
    <r>
      <rPr>
        <sz val="8"/>
        <rFont val="Arial"/>
        <family val="2"/>
      </rPr>
      <t>Comprises of holding investments in Mobile Africa operations.</t>
    </r>
  </si>
  <si>
    <t>Amount in Rs mn except ratios</t>
  </si>
  <si>
    <t>R kms</t>
  </si>
  <si>
    <t xml:space="preserve">     Acquisition of non-controlling interest</t>
  </si>
  <si>
    <t xml:space="preserve">       Other Income</t>
  </si>
  <si>
    <t>Total Customers Base</t>
  </si>
  <si>
    <r>
      <t xml:space="preserve">Mobile Services India &amp; South Asia - </t>
    </r>
    <r>
      <rPr>
        <sz val="8"/>
        <rFont val="Arial"/>
        <family val="2"/>
      </rPr>
      <t>Comprises of Consolidated Statement of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</si>
  <si>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statement of operations of Telemedia Services.</t>
    </r>
  </si>
  <si>
    <r>
      <t xml:space="preserve">Enterprise Services -  </t>
    </r>
    <r>
      <rPr>
        <sz val="8"/>
        <rFont val="Arial"/>
        <family val="2"/>
      </rPr>
      <t>Comprises of statement of operations of Enterprise Services.</t>
    </r>
  </si>
  <si>
    <t>Airtel's Market Share of Net Additions</t>
  </si>
  <si>
    <t>Airtel's Wireless Market Share</t>
  </si>
  <si>
    <t>5.0 Schedules to Financial Statements</t>
  </si>
  <si>
    <t>Net Debt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</si>
  <si>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</si>
  <si>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</si>
  <si>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</si>
  <si>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</si>
  <si>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</si>
  <si>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</si>
  <si>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</si>
  <si>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</si>
  <si>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>Profit / (loss) before tax</t>
  </si>
  <si>
    <t xml:space="preserve">     Other financial and non financial liabilities</t>
  </si>
  <si>
    <t xml:space="preserve">     Other financial and non financial assets</t>
  </si>
  <si>
    <t xml:space="preserve">     Acquisitions</t>
  </si>
  <si>
    <t xml:space="preserve">     Investment in associates</t>
  </si>
  <si>
    <t>Sep 2010</t>
  </si>
  <si>
    <t xml:space="preserve"> Sep 2010</t>
  </si>
  <si>
    <t>Total Tenancies</t>
  </si>
  <si>
    <t>Bharti Infratel Consolidated</t>
  </si>
  <si>
    <t xml:space="preserve">     Proceeds/(Purchase) of property, plant and equipment</t>
  </si>
  <si>
    <t xml:space="preserve">     Purchase of intangible assets</t>
  </si>
  <si>
    <t xml:space="preserve">     Purchase of Treasury stock</t>
  </si>
  <si>
    <t>Note : Indus KPIs are on 100% basis.</t>
  </si>
  <si>
    <t>Note : Total Towers are excluding 35,254 towers in 11 circles for which the right of use has been assigned to Indus with effect from1st Jan 2009.</t>
  </si>
  <si>
    <t>Paisa</t>
  </si>
  <si>
    <t>Bharti Infratel Standalone</t>
  </si>
  <si>
    <t>Capex</t>
  </si>
  <si>
    <t>Operating Free Cash Flow</t>
  </si>
  <si>
    <t>Note : Total Towers and Tenancies includes proportionate consolidation of 42% of Indus Towers.</t>
  </si>
  <si>
    <t>Submarine Cable System</t>
  </si>
  <si>
    <r>
      <t xml:space="preserve">Mobile Services Africa - </t>
    </r>
    <r>
      <rPr>
        <sz val="8"/>
        <rFont val="Arial"/>
        <family val="2"/>
      </rPr>
      <t>Comprises of 16 country operations in Africa.</t>
    </r>
  </si>
  <si>
    <t>Dec 2010</t>
  </si>
  <si>
    <t xml:space="preserve"> Dec 2010</t>
  </si>
  <si>
    <t>EBITDA before Re-Branding / Acquisition Related Cost</t>
  </si>
  <si>
    <t>EBITDA after Re-Branding / Acquisition Related Cost</t>
  </si>
  <si>
    <t>EBITDA / Total revenues (before Re-Branding / Acquisition Related Cost)</t>
  </si>
  <si>
    <t>EBITDA / Total revenues (after Re-Branding / Acquisition Related Cost)</t>
  </si>
  <si>
    <t>Cost of good sold</t>
  </si>
  <si>
    <t>Acquisition Related Cost</t>
  </si>
  <si>
    <t>Re-Branding Expenditure</t>
  </si>
  <si>
    <t>6.2 Operational Performance - AFRICA</t>
  </si>
  <si>
    <t>6.1 Operational Performance - INDIA</t>
  </si>
  <si>
    <t>Postpaid Customers as a % of total customers</t>
  </si>
  <si>
    <t>US¢</t>
  </si>
  <si>
    <t>Towns &amp; Villages</t>
  </si>
  <si>
    <t>India &amp; SA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</si>
  <si>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</si>
  <si>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</si>
  <si>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</si>
  <si>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</si>
  <si>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</si>
  <si>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</si>
  <si>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</si>
  <si>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</si>
  <si>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>5.2.4</t>
  </si>
  <si>
    <t>5.2.5</t>
  </si>
  <si>
    <t xml:space="preserve">Mobile Africa </t>
  </si>
  <si>
    <t xml:space="preserve">Others - Africa </t>
  </si>
  <si>
    <t>5.3.1</t>
  </si>
  <si>
    <t>5.3.2</t>
  </si>
  <si>
    <t>5.3.3</t>
  </si>
  <si>
    <t>5.3.4</t>
  </si>
  <si>
    <t>5.3.5</t>
  </si>
  <si>
    <t>EBITDA</t>
  </si>
  <si>
    <t>EBITDA / Total revenues</t>
  </si>
  <si>
    <t>EBITDA before Re-Branding Cost</t>
  </si>
  <si>
    <t>EBITDA after Re-Branding Cost</t>
  </si>
  <si>
    <t>EBITDA / Total revenues (before Re-Branding Cost)</t>
  </si>
  <si>
    <t>EBITDA / Total revenues (after Re-Branding Cost)</t>
  </si>
  <si>
    <t>EBITDA before Acquisition Related Cost</t>
  </si>
  <si>
    <t>EBITDA after Acquisition Related Cost</t>
  </si>
  <si>
    <t>Amount in Rs US$ except ratios</t>
  </si>
  <si>
    <t>Amount in US$ mn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</si>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</sst>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;\(#,##0\)"/>
    <numFmt numFmtId="169" formatCode="&quot;$&quot;#,##0.0000_);\(&quot;$&quot;#,##0.0000\)"/>
    <numFmt numFmtId="170" formatCode="_(* #,##0_);_(* \(#,##0\);_(* &quot;-&quot;??_);_(@_)"/>
    <numFmt numFmtId="171" formatCode="0.0"/>
    <numFmt numFmtId="172" formatCode="0.0%"/>
    <numFmt numFmtId="173" formatCode="#,##0.0000"/>
    <numFmt numFmtId="174" formatCode="#,##0.0"/>
    <numFmt numFmtId="175" formatCode="0.000"/>
    <numFmt numFmtId="176" formatCode="_([$€-2]* #,##0.00_);_([$€-2]* \(#,##0.00\);_([$€-2]* &quot;-&quot;??_)"/>
    <numFmt numFmtId="177" formatCode="[$-409]mmmm\-yy;@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_ * #,##0_ ;_ * \-#,##0_ ;_ * &quot;-&quot;_ ;_ @_ "/>
    <numFmt numFmtId="185" formatCode="#,##0;[Red]&quot;-&quot;#,##0"/>
    <numFmt numFmtId="186" formatCode="_ * #,##0.00_ ;_ * \-#,##0.00_ ;_ * &quot;-&quot;??_ ;_ @_ "/>
    <numFmt numFmtId="187" formatCode="#,##0.00;[Red]&quot;-&quot;#,##0.00"/>
    <numFmt numFmtId="188" formatCode="\$#,##0\ ;\(\$#,##0\)"/>
    <numFmt numFmtId="189" formatCode=";;;"/>
    <numFmt numFmtId="190" formatCode="#,##0.0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#,##0.0_);\(#,##0.0\)"/>
  </numFmts>
  <fonts count="59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2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24">
    <xf numFmtId="0" fontId="0" fillId="0" borderId="0"/>
    <xf numFmtId="176" fontId="22" fillId="0" borderId="0" applyNumberFormat="0" applyFill="0" applyBorder="0" applyAlignment="0" applyProtection="0"/>
    <xf numFmtId="176" fontId="20" fillId="0" borderId="0"/>
    <xf numFmtId="3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8" fillId="0" borderId="0"/>
    <xf numFmtId="176" fontId="20" fillId="0" borderId="0"/>
    <xf numFmtId="176" fontId="29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30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/>
    <xf numFmtId="176" fontId="20" fillId="0" borderId="0" applyNumberFormat="0" applyFill="0" applyBorder="0" applyAlignment="0" applyProtection="0"/>
    <xf numFmtId="176" fontId="2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9" fillId="0" borderId="0"/>
    <xf numFmtId="0" fontId="20" fillId="0" borderId="0"/>
    <xf numFmtId="176" fontId="31" fillId="2" borderId="0"/>
    <xf numFmtId="176" fontId="32" fillId="3" borderId="1" applyFont="0" applyFill="0" applyAlignment="0">
      <alignment vertical="center" wrapText="1"/>
    </xf>
    <xf numFmtId="176" fontId="33" fillId="2" borderId="0"/>
    <xf numFmtId="176" fontId="34" fillId="2" borderId="0"/>
    <xf numFmtId="176" fontId="35" fillId="0" borderId="0">
      <alignment wrapText="1"/>
    </xf>
    <xf numFmtId="176" fontId="36" fillId="0" borderId="0"/>
    <xf numFmtId="180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3" fontId="39" fillId="0" borderId="0" applyFont="0" applyFill="0" applyBorder="0" applyAlignment="0" applyProtection="0"/>
    <xf numFmtId="176" fontId="40" fillId="0" borderId="2" applyFont="0" applyFill="0" applyBorder="0" applyAlignment="0" applyProtection="0">
      <alignment horizontal="center" vertical="center"/>
    </xf>
    <xf numFmtId="184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74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6" fontId="38" fillId="0" borderId="0"/>
    <xf numFmtId="176" fontId="41" fillId="0" borderId="0"/>
    <xf numFmtId="176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20" fillId="0" borderId="0"/>
    <xf numFmtId="3" fontId="20" fillId="0" borderId="0" applyFont="0" applyFill="0" applyBorder="0" applyAlignment="0" applyProtection="0"/>
    <xf numFmtId="168" fontId="4" fillId="0" borderId="3" applyBorder="0"/>
    <xf numFmtId="188" fontId="20" fillId="0" borderId="0" applyFont="0" applyFill="0" applyBorder="0" applyAlignment="0" applyProtection="0"/>
    <xf numFmtId="168" fontId="5" fillId="0" borderId="0">
      <protection locked="0"/>
    </xf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6" fillId="0" borderId="4"/>
    <xf numFmtId="17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9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43" fillId="4" borderId="0">
      <alignment horizontal="left"/>
    </xf>
    <xf numFmtId="176" fontId="40" fillId="0" borderId="0" applyFont="0" applyFill="0" applyBorder="0" applyProtection="0">
      <alignment horizontal="center" vertical="center"/>
    </xf>
    <xf numFmtId="176" fontId="44" fillId="0" borderId="0" applyNumberFormat="0" applyFont="0" applyFill="0" applyAlignment="0"/>
    <xf numFmtId="37" fontId="9" fillId="0" borderId="0"/>
    <xf numFmtId="176" fontId="20" fillId="0" borderId="0"/>
    <xf numFmtId="169" fontId="1" fillId="0" borderId="0"/>
    <xf numFmtId="176" fontId="20" fillId="0" borderId="0"/>
    <xf numFmtId="176" fontId="56" fillId="0" borderId="0"/>
    <xf numFmtId="0" fontId="2" fillId="0" borderId="0"/>
    <xf numFmtId="176" fontId="2" fillId="0" borderId="0"/>
    <xf numFmtId="176" fontId="2" fillId="0" borderId="0"/>
    <xf numFmtId="176" fontId="45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NumberFormat="0" applyFill="0" applyBorder="0" applyAlignment="0" applyProtection="0"/>
    <xf numFmtId="176" fontId="20" fillId="6" borderId="0"/>
    <xf numFmtId="0" fontId="2" fillId="0" borderId="0"/>
    <xf numFmtId="0" fontId="2" fillId="0" borderId="0"/>
    <xf numFmtId="176" fontId="2" fillId="0" borderId="0"/>
    <xf numFmtId="176" fontId="45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6" fontId="49" fillId="0" borderId="0"/>
    <xf numFmtId="176" fontId="44" fillId="0" borderId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176" fontId="52" fillId="0" borderId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6" fontId="20" fillId="0" borderId="0"/>
    <xf numFmtId="164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6" fontId="50" fillId="0" borderId="0" applyFont="0" applyFill="0" applyBorder="0" applyAlignment="0" applyProtection="0"/>
    <xf numFmtId="189" fontId="53" fillId="0" borderId="8">
      <alignment horizontal="center"/>
    </xf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9" fillId="0" borderId="0">
      <alignment vertical="center"/>
    </xf>
  </cellStyleXfs>
  <cellXfs count="364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72" fontId="14" fillId="5" borderId="0" xfId="89" applyNumberFormat="1" applyFont="1" applyFill="1" applyBorder="1" applyAlignment="1">
      <alignment horizontal="center" vertical="center"/>
    </xf>
    <xf numFmtId="175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1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0" fontId="15" fillId="8" borderId="13" xfId="79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17" fontId="15" fillId="8" borderId="13" xfId="79" applyNumberFormat="1" applyFont="1" applyFill="1" applyBorder="1" applyAlignment="1">
      <alignment horizontal="center" vertical="center"/>
    </xf>
    <xf numFmtId="37" fontId="15" fillId="8" borderId="14" xfId="0" applyNumberFormat="1" applyFont="1" applyFill="1" applyBorder="1" applyAlignment="1">
      <alignment horizontal="center" vertical="center"/>
    </xf>
    <xf numFmtId="37" fontId="15" fillId="5" borderId="15" xfId="0" applyNumberFormat="1" applyFont="1" applyFill="1" applyBorder="1" applyAlignment="1">
      <alignment horizontal="center" vertical="center"/>
    </xf>
    <xf numFmtId="37" fontId="15" fillId="5" borderId="16" xfId="0" applyNumberFormat="1" applyFont="1" applyFill="1" applyBorder="1" applyAlignment="1">
      <alignment horizontal="center"/>
    </xf>
    <xf numFmtId="37" fontId="15" fillId="8" borderId="17" xfId="0" applyNumberFormat="1" applyFont="1" applyFill="1" applyBorder="1" applyAlignment="1">
      <alignment horizontal="center"/>
    </xf>
    <xf numFmtId="37" fontId="15" fillId="8" borderId="18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43" fontId="15" fillId="8" borderId="0" xfId="53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20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4" xfId="0" applyNumberFormat="1" applyFont="1" applyFill="1" applyBorder="1" applyAlignment="1">
      <alignment horizontal="center"/>
    </xf>
    <xf numFmtId="39" fontId="15" fillId="0" borderId="31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176" fontId="14" fillId="0" borderId="0" xfId="81" applyFont="1" applyFill="1" applyBorder="1" applyAlignment="1" applyProtection="1">
      <alignment horizontal="left" vertical="center"/>
    </xf>
    <xf numFmtId="176" fontId="2" fillId="0" borderId="0" xfId="77" applyFont="1"/>
    <xf numFmtId="170" fontId="2" fillId="0" borderId="0" xfId="54" applyNumberFormat="1" applyFont="1" applyBorder="1"/>
    <xf numFmtId="176" fontId="14" fillId="0" borderId="0" xfId="77" applyFont="1" applyBorder="1"/>
    <xf numFmtId="176" fontId="2" fillId="0" borderId="0" xfId="77" applyFont="1" applyBorder="1"/>
    <xf numFmtId="170" fontId="2" fillId="0" borderId="0" xfId="54" applyNumberFormat="1" applyFont="1" applyFill="1" applyBorder="1"/>
    <xf numFmtId="176" fontId="57" fillId="0" borderId="0" xfId="78" applyFont="1" applyAlignment="1">
      <alignment horizontal="right"/>
    </xf>
    <xf numFmtId="177" fontId="2" fillId="8" borderId="33" xfId="55" quotePrefix="1" applyNumberFormat="1" applyFont="1" applyFill="1" applyBorder="1" applyAlignment="1">
      <alignment horizontal="center"/>
    </xf>
    <xf numFmtId="0" fontId="2" fillId="8" borderId="34" xfId="78" applyNumberFormat="1" applyFont="1" applyFill="1" applyBorder="1" applyAlignment="1">
      <alignment horizontal="center" vertical="center" wrapText="1"/>
    </xf>
    <xf numFmtId="176" fontId="2" fillId="8" borderId="34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0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76" fontId="14" fillId="0" borderId="0" xfId="77" applyFont="1"/>
    <xf numFmtId="170" fontId="14" fillId="0" borderId="0" xfId="54" applyNumberFormat="1" applyFont="1" applyBorder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0" fontId="2" fillId="0" borderId="22" xfId="78" applyNumberFormat="1" applyFont="1" applyFill="1" applyBorder="1"/>
    <xf numFmtId="39" fontId="2" fillId="8" borderId="22" xfId="55" applyNumberFormat="1" applyFont="1" applyFill="1" applyBorder="1" applyAlignment="1">
      <alignment horizontal="center" vertical="center"/>
    </xf>
    <xf numFmtId="39" fontId="2" fillId="0" borderId="22" xfId="55" applyNumberFormat="1" applyFont="1" applyFill="1" applyBorder="1" applyAlignment="1">
      <alignment horizontal="center" vertical="center"/>
    </xf>
    <xf numFmtId="39" fontId="2" fillId="0" borderId="22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0" fontId="2" fillId="0" borderId="0" xfId="56" applyNumberFormat="1" applyFont="1" applyBorder="1"/>
    <xf numFmtId="176" fontId="2" fillId="8" borderId="33" xfId="77" applyFont="1" applyFill="1" applyBorder="1" applyAlignment="1">
      <alignment horizontal="center"/>
    </xf>
    <xf numFmtId="170" fontId="2" fillId="8" borderId="34" xfId="56" applyNumberFormat="1" applyFont="1" applyFill="1" applyBorder="1" applyAlignment="1">
      <alignment horizontal="center"/>
    </xf>
    <xf numFmtId="0" fontId="14" fillId="0" borderId="0" xfId="78" applyNumberFormat="1" applyFont="1" applyBorder="1"/>
    <xf numFmtId="170" fontId="2" fillId="8" borderId="0" xfId="56" applyNumberFormat="1" applyFont="1" applyFill="1" applyBorder="1"/>
    <xf numFmtId="176" fontId="2" fillId="8" borderId="0" xfId="77" applyFont="1" applyFill="1"/>
    <xf numFmtId="170" fontId="14" fillId="0" borderId="0" xfId="56" applyNumberFormat="1" applyFont="1" applyBorder="1"/>
    <xf numFmtId="170" fontId="2" fillId="0" borderId="0" xfId="55" applyNumberFormat="1" applyFont="1"/>
    <xf numFmtId="170" fontId="2" fillId="8" borderId="0" xfId="55" applyNumberFormat="1" applyFont="1" applyFill="1"/>
    <xf numFmtId="170" fontId="2" fillId="8" borderId="22" xfId="56" applyNumberFormat="1" applyFont="1" applyFill="1" applyBorder="1"/>
    <xf numFmtId="170" fontId="2" fillId="0" borderId="22" xfId="56" applyNumberFormat="1" applyFont="1" applyBorder="1"/>
    <xf numFmtId="170" fontId="14" fillId="0" borderId="0" xfId="56" applyNumberFormat="1" applyFont="1" applyFill="1" applyBorder="1"/>
    <xf numFmtId="170" fontId="14" fillId="8" borderId="0" xfId="56" applyNumberFormat="1" applyFont="1" applyFill="1" applyBorder="1"/>
    <xf numFmtId="170" fontId="2" fillId="0" borderId="0" xfId="56" applyNumberFormat="1" applyFont="1" applyFill="1" applyBorder="1"/>
    <xf numFmtId="170" fontId="14" fillId="8" borderId="23" xfId="56" applyNumberFormat="1" applyFont="1" applyFill="1" applyBorder="1"/>
    <xf numFmtId="170" fontId="14" fillId="0" borderId="23" xfId="56" applyNumberFormat="1" applyFont="1" applyBorder="1"/>
    <xf numFmtId="170" fontId="14" fillId="0" borderId="23" xfId="55" applyNumberFormat="1" applyFont="1" applyBorder="1"/>
    <xf numFmtId="170" fontId="14" fillId="8" borderId="23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0" fontId="2" fillId="7" borderId="0" xfId="56" applyNumberFormat="1" applyFont="1" applyFill="1" applyBorder="1"/>
    <xf numFmtId="170" fontId="2" fillId="0" borderId="22" xfId="55" applyNumberFormat="1" applyFont="1" applyBorder="1"/>
    <xf numFmtId="170" fontId="2" fillId="8" borderId="22" xfId="55" applyNumberFormat="1" applyFont="1" applyFill="1" applyBorder="1"/>
    <xf numFmtId="170" fontId="14" fillId="0" borderId="0" xfId="55" applyNumberFormat="1" applyFont="1"/>
    <xf numFmtId="170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172" fontId="2" fillId="0" borderId="0" xfId="9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3" xfId="79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vertical="center" wrapText="1"/>
    </xf>
    <xf numFmtId="37" fontId="2" fillId="8" borderId="0" xfId="0" applyNumberFormat="1" applyFont="1" applyFill="1" applyBorder="1" applyAlignment="1">
      <alignment horizontal="center"/>
    </xf>
    <xf numFmtId="172" fontId="2" fillId="8" borderId="0" xfId="90" applyNumberFormat="1" applyFont="1" applyFill="1" applyBorder="1" applyAlignment="1">
      <alignment horizontal="center"/>
    </xf>
    <xf numFmtId="172" fontId="2" fillId="8" borderId="0" xfId="0" applyNumberFormat="1" applyFont="1" applyFill="1" applyBorder="1" applyAlignment="1">
      <alignment horizontal="center"/>
    </xf>
    <xf numFmtId="43" fontId="15" fillId="5" borderId="15" xfId="53" applyFont="1" applyFill="1" applyBorder="1" applyAlignment="1">
      <alignment horizontal="center" vertical="center"/>
    </xf>
    <xf numFmtId="43" fontId="15" fillId="8" borderId="12" xfId="53" applyFont="1" applyFill="1" applyBorder="1" applyAlignment="1">
      <alignment horizontal="center" vertical="center"/>
    </xf>
    <xf numFmtId="0" fontId="2" fillId="5" borderId="9" xfId="0" applyFont="1" applyFill="1" applyBorder="1"/>
    <xf numFmtId="0" fontId="15" fillId="5" borderId="35" xfId="0" applyFont="1" applyFill="1" applyBorder="1"/>
    <xf numFmtId="0" fontId="21" fillId="5" borderId="35" xfId="0" applyFont="1" applyFill="1" applyBorder="1"/>
    <xf numFmtId="0" fontId="16" fillId="5" borderId="35" xfId="0" applyFont="1" applyFill="1" applyBorder="1"/>
    <xf numFmtId="0" fontId="2" fillId="0" borderId="36" xfId="54" applyNumberFormat="1" applyFont="1" applyFill="1" applyBorder="1" applyAlignment="1" applyProtection="1">
      <alignment horizontal="left" vertical="center" wrapText="1"/>
      <protection locked="0"/>
    </xf>
    <xf numFmtId="0" fontId="15" fillId="0" borderId="37" xfId="0" applyFont="1" applyFill="1" applyBorder="1"/>
    <xf numFmtId="0" fontId="15" fillId="0" borderId="38" xfId="0" applyFont="1" applyFill="1" applyBorder="1"/>
    <xf numFmtId="0" fontId="2" fillId="5" borderId="39" xfId="0" applyFont="1" applyFill="1" applyBorder="1"/>
    <xf numFmtId="172" fontId="2" fillId="5" borderId="39" xfId="90" applyNumberFormat="1" applyFont="1" applyFill="1" applyBorder="1" applyAlignment="1">
      <alignment horizontal="center"/>
    </xf>
    <xf numFmtId="1" fontId="2" fillId="5" borderId="39" xfId="0" applyNumberFormat="1" applyFont="1" applyFill="1" applyBorder="1" applyAlignment="1">
      <alignment horizontal="center"/>
    </xf>
    <xf numFmtId="171" fontId="2" fillId="5" borderId="39" xfId="0" applyNumberFormat="1" applyFont="1" applyFill="1" applyBorder="1" applyAlignment="1">
      <alignment horizontal="center"/>
    </xf>
    <xf numFmtId="37" fontId="2" fillId="5" borderId="39" xfId="0" applyNumberFormat="1" applyFont="1" applyFill="1" applyBorder="1" applyAlignment="1">
      <alignment horizontal="center"/>
    </xf>
    <xf numFmtId="0" fontId="15" fillId="8" borderId="38" xfId="0" applyFont="1" applyFill="1" applyBorder="1"/>
    <xf numFmtId="0" fontId="2" fillId="8" borderId="39" xfId="0" applyFont="1" applyFill="1" applyBorder="1"/>
    <xf numFmtId="172" fontId="2" fillId="8" borderId="39" xfId="9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/>
    </xf>
    <xf numFmtId="171" fontId="2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39" xfId="0" applyFont="1" applyFill="1" applyBorder="1"/>
    <xf numFmtId="0" fontId="14" fillId="5" borderId="39" xfId="0" applyFont="1" applyFill="1" applyBorder="1"/>
    <xf numFmtId="0" fontId="14" fillId="5" borderId="43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170" fontId="2" fillId="5" borderId="0" xfId="54" applyNumberFormat="1" applyFont="1" applyFill="1" applyBorder="1" applyAlignment="1">
      <alignment horizontal="center"/>
    </xf>
    <xf numFmtId="170" fontId="2" fillId="8" borderId="0" xfId="0" applyNumberFormat="1" applyFont="1" applyFill="1" applyBorder="1" applyAlignment="1">
      <alignment horizontal="center"/>
    </xf>
    <xf numFmtId="170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36" xfId="54" applyNumberFormat="1" applyFont="1" applyFill="1" applyBorder="1" applyAlignment="1">
      <alignment horizontal="center"/>
    </xf>
    <xf numFmtId="37" fontId="14" fillId="8" borderId="36" xfId="0" applyNumberFormat="1" applyFont="1" applyFill="1" applyBorder="1" applyAlignment="1">
      <alignment horizontal="center"/>
    </xf>
    <xf numFmtId="37" fontId="14" fillId="0" borderId="36" xfId="0" applyNumberFormat="1" applyFont="1" applyFill="1" applyBorder="1" applyAlignment="1">
      <alignment horizontal="center"/>
    </xf>
    <xf numFmtId="0" fontId="2" fillId="5" borderId="44" xfId="0" applyFont="1" applyFill="1" applyBorder="1"/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37" fontId="2" fillId="5" borderId="44" xfId="0" applyNumberFormat="1" applyFont="1" applyFill="1" applyBorder="1" applyAlignment="1">
      <alignment horizontal="center"/>
    </xf>
    <xf numFmtId="37" fontId="2" fillId="5" borderId="46" xfId="54" applyNumberFormat="1" applyFont="1" applyFill="1" applyBorder="1" applyAlignment="1">
      <alignment horizontal="center"/>
    </xf>
    <xf numFmtId="37" fontId="2" fillId="5" borderId="43" xfId="54" applyNumberFormat="1" applyFont="1" applyFill="1" applyBorder="1" applyAlignment="1">
      <alignment horizontal="center"/>
    </xf>
    <xf numFmtId="37" fontId="2" fillId="8" borderId="46" xfId="54" applyNumberFormat="1" applyFont="1" applyFill="1" applyBorder="1" applyAlignment="1">
      <alignment horizontal="center"/>
    </xf>
    <xf numFmtId="0" fontId="2" fillId="8" borderId="45" xfId="0" applyFont="1" applyFill="1" applyBorder="1"/>
    <xf numFmtId="37" fontId="2" fillId="8" borderId="44" xfId="0" applyNumberFormat="1" applyFont="1" applyFill="1" applyBorder="1" applyAlignment="1">
      <alignment horizontal="center"/>
    </xf>
    <xf numFmtId="0" fontId="2" fillId="8" borderId="44" xfId="0" applyFont="1" applyFill="1" applyBorder="1"/>
    <xf numFmtId="0" fontId="14" fillId="5" borderId="0" xfId="78" applyNumberFormat="1" applyFont="1" applyFill="1" applyBorder="1" applyAlignment="1">
      <alignment vertical="center"/>
    </xf>
    <xf numFmtId="176" fontId="2" fillId="8" borderId="47" xfId="77" applyFont="1" applyFill="1" applyBorder="1" applyAlignment="1">
      <alignment horizontal="center" vertical="center"/>
    </xf>
    <xf numFmtId="176" fontId="2" fillId="8" borderId="48" xfId="77" applyFont="1" applyFill="1" applyBorder="1" applyAlignment="1">
      <alignment horizontal="center" vertical="center"/>
    </xf>
    <xf numFmtId="177" fontId="2" fillId="8" borderId="47" xfId="55" quotePrefix="1" applyNumberFormat="1" applyFont="1" applyFill="1" applyBorder="1" applyAlignment="1">
      <alignment horizontal="center"/>
    </xf>
    <xf numFmtId="176" fontId="14" fillId="0" borderId="49" xfId="80" applyFont="1" applyFill="1" applyBorder="1" applyAlignment="1"/>
    <xf numFmtId="176" fontId="2" fillId="8" borderId="50" xfId="77" applyFont="1" applyFill="1" applyBorder="1"/>
    <xf numFmtId="176" fontId="14" fillId="0" borderId="0" xfId="80" applyFont="1" applyFill="1" applyBorder="1" applyAlignment="1"/>
    <xf numFmtId="176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76" fontId="2" fillId="0" borderId="0" xfId="80" applyFont="1" applyFill="1" applyBorder="1" applyAlignment="1"/>
    <xf numFmtId="176" fontId="2" fillId="8" borderId="0" xfId="77" applyFont="1" applyFill="1" applyBorder="1" applyAlignment="1">
      <alignment horizontal="center" vertical="center"/>
    </xf>
    <xf numFmtId="176" fontId="21" fillId="0" borderId="0" xfId="95" applyFont="1" applyFill="1" applyBorder="1" applyAlignment="1">
      <alignment horizontal="left"/>
    </xf>
    <xf numFmtId="176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76" fontId="2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/>
    </xf>
    <xf numFmtId="176" fontId="2" fillId="0" borderId="0" xfId="95" applyFont="1" applyBorder="1" applyAlignment="1">
      <alignment horizontal="left"/>
    </xf>
    <xf numFmtId="176" fontId="14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 wrapText="1"/>
    </xf>
    <xf numFmtId="176" fontId="14" fillId="0" borderId="0" xfId="77" applyFont="1" applyAlignment="1">
      <alignment wrapText="1"/>
    </xf>
    <xf numFmtId="176" fontId="14" fillId="0" borderId="51" xfId="80" applyFont="1" applyFill="1" applyBorder="1" applyAlignment="1">
      <alignment horizontal="left"/>
    </xf>
    <xf numFmtId="37" fontId="14" fillId="8" borderId="51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76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76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8" borderId="36" xfId="0" applyNumberFormat="1" applyFont="1" applyFill="1" applyBorder="1" applyAlignment="1">
      <alignment horizontal="center"/>
    </xf>
    <xf numFmtId="37" fontId="15" fillId="5" borderId="36" xfId="0" applyNumberFormat="1" applyFont="1" applyFill="1" applyBorder="1" applyAlignment="1">
      <alignment horizont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52" xfId="0" applyNumberFormat="1" applyFont="1" applyFill="1" applyBorder="1" applyAlignment="1">
      <alignment horizontal="center"/>
    </xf>
    <xf numFmtId="37" fontId="2" fillId="8" borderId="53" xfId="0" applyNumberFormat="1" applyFont="1" applyFill="1" applyBorder="1" applyAlignment="1">
      <alignment horizontal="center"/>
    </xf>
    <xf numFmtId="172" fontId="2" fillId="8" borderId="53" xfId="90" applyNumberFormat="1" applyFont="1" applyFill="1" applyBorder="1" applyAlignment="1">
      <alignment horizontal="center"/>
    </xf>
    <xf numFmtId="172" fontId="2" fillId="8" borderId="54" xfId="0" applyNumberFormat="1" applyFont="1" applyFill="1" applyBorder="1" applyAlignment="1">
      <alignment horizontal="center"/>
    </xf>
    <xf numFmtId="172" fontId="2" fillId="8" borderId="39" xfId="0" applyNumberFormat="1" applyFont="1" applyFill="1" applyBorder="1" applyAlignment="1">
      <alignment horizontal="center"/>
    </xf>
    <xf numFmtId="172" fontId="2" fillId="0" borderId="44" xfId="0" applyNumberFormat="1" applyFont="1" applyFill="1" applyBorder="1" applyAlignment="1">
      <alignment horizontal="center"/>
    </xf>
    <xf numFmtId="172" fontId="2" fillId="8" borderId="44" xfId="0" applyNumberFormat="1" applyFont="1" applyFill="1" applyBorder="1" applyAlignment="1">
      <alignment horizontal="center"/>
    </xf>
    <xf numFmtId="172" fontId="2" fillId="0" borderId="39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1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5" xfId="0" applyFont="1" applyFill="1" applyBorder="1"/>
    <xf numFmtId="37" fontId="2" fillId="8" borderId="56" xfId="0" applyNumberFormat="1" applyFont="1" applyFill="1" applyBorder="1" applyAlignment="1">
      <alignment horizontal="center"/>
    </xf>
    <xf numFmtId="172" fontId="2" fillId="8" borderId="56" xfId="0" applyNumberFormat="1" applyFont="1" applyFill="1" applyBorder="1" applyAlignment="1">
      <alignment horizontal="center"/>
    </xf>
    <xf numFmtId="0" fontId="2" fillId="8" borderId="56" xfId="0" applyFont="1" applyFill="1" applyBorder="1"/>
    <xf numFmtId="37" fontId="2" fillId="8" borderId="57" xfId="54" applyNumberFormat="1" applyFont="1" applyFill="1" applyBorder="1" applyAlignment="1">
      <alignment horizontal="center"/>
    </xf>
    <xf numFmtId="0" fontId="14" fillId="5" borderId="58" xfId="0" applyFont="1" applyFill="1" applyBorder="1"/>
    <xf numFmtId="0" fontId="2" fillId="5" borderId="59" xfId="0" applyFont="1" applyFill="1" applyBorder="1"/>
    <xf numFmtId="0" fontId="14" fillId="0" borderId="59" xfId="0" applyFont="1" applyFill="1" applyBorder="1"/>
    <xf numFmtId="0" fontId="14" fillId="5" borderId="60" xfId="0" applyFont="1" applyFill="1" applyBorder="1"/>
    <xf numFmtId="0" fontId="2" fillId="0" borderId="44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51" xfId="77" applyNumberFormat="1" applyFont="1" applyFill="1" applyBorder="1" applyAlignment="1">
      <alignment horizontal="center" vertical="center"/>
    </xf>
    <xf numFmtId="176" fontId="2" fillId="0" borderId="61" xfId="77" applyFont="1" applyFill="1" applyBorder="1"/>
    <xf numFmtId="176" fontId="2" fillId="8" borderId="62" xfId="77" applyFont="1" applyFill="1" applyBorder="1"/>
    <xf numFmtId="176" fontId="2" fillId="8" borderId="63" xfId="77" applyFont="1" applyFill="1" applyBorder="1"/>
    <xf numFmtId="176" fontId="2" fillId="0" borderId="62" xfId="77" applyFont="1" applyFill="1" applyBorder="1"/>
    <xf numFmtId="0" fontId="2" fillId="5" borderId="47" xfId="79" applyFont="1" applyFill="1" applyBorder="1" applyAlignment="1" applyProtection="1">
      <alignment horizontal="left" vertical="center" indent="1"/>
    </xf>
    <xf numFmtId="0" fontId="2" fillId="5" borderId="47" xfId="79" applyFont="1" applyFill="1" applyBorder="1" applyAlignment="1" applyProtection="1">
      <alignment horizontal="left" vertical="center" wrapText="1" indent="1"/>
    </xf>
    <xf numFmtId="0" fontId="14" fillId="5" borderId="47" xfId="79" applyFont="1" applyFill="1" applyBorder="1" applyAlignment="1" applyProtection="1">
      <alignment horizontal="left" vertical="center" indent="1"/>
    </xf>
    <xf numFmtId="0" fontId="2" fillId="5" borderId="47" xfId="79" applyFont="1" applyFill="1" applyBorder="1" applyAlignment="1" applyProtection="1">
      <alignment horizontal="left" vertical="center" indent="1"/>
      <protection locked="0"/>
    </xf>
    <xf numFmtId="0" fontId="14" fillId="5" borderId="64" xfId="79" applyFont="1" applyFill="1" applyBorder="1" applyAlignment="1" applyProtection="1">
      <alignment horizontal="left" vertical="center" indent="1"/>
    </xf>
    <xf numFmtId="37" fontId="15" fillId="8" borderId="65" xfId="0" applyNumberFormat="1" applyFont="1" applyFill="1" applyBorder="1" applyAlignment="1">
      <alignment horizontal="center"/>
    </xf>
    <xf numFmtId="43" fontId="2" fillId="0" borderId="0" xfId="53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/>
    </xf>
    <xf numFmtId="38" fontId="15" fillId="8" borderId="16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51" xfId="0" applyNumberFormat="1" applyFont="1" applyFill="1" applyBorder="1" applyAlignment="1">
      <alignment horizontal="center"/>
    </xf>
    <xf numFmtId="38" fontId="15" fillId="8" borderId="26" xfId="0" applyNumberFormat="1" applyFont="1" applyFill="1" applyBorder="1" applyAlignment="1">
      <alignment horizontal="center" vertical="center" wrapText="1"/>
    </xf>
    <xf numFmtId="38" fontId="15" fillId="8" borderId="24" xfId="0" applyNumberFormat="1" applyFont="1" applyFill="1" applyBorder="1" applyAlignment="1">
      <alignment horizontal="center" vertical="center" wrapText="1"/>
    </xf>
    <xf numFmtId="2" fontId="15" fillId="8" borderId="27" xfId="0" applyNumberFormat="1" applyFont="1" applyFill="1" applyBorder="1" applyAlignment="1">
      <alignment horizontal="center"/>
    </xf>
    <xf numFmtId="37" fontId="14" fillId="8" borderId="66" xfId="0" applyNumberFormat="1" applyFont="1" applyFill="1" applyBorder="1" applyAlignment="1">
      <alignment horizontal="center"/>
    </xf>
    <xf numFmtId="37" fontId="14" fillId="8" borderId="66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18" xfId="0" applyNumberFormat="1" applyFont="1" applyFill="1" applyBorder="1" applyAlignment="1">
      <alignment horizontal="center" vertical="center"/>
    </xf>
    <xf numFmtId="195" fontId="2" fillId="8" borderId="43" xfId="0" applyNumberFormat="1" applyFont="1" applyFill="1" applyBorder="1" applyAlignment="1">
      <alignment horizontal="center"/>
    </xf>
    <xf numFmtId="195" fontId="2" fillId="5" borderId="43" xfId="0" applyNumberFormat="1" applyFont="1" applyFill="1" applyBorder="1" applyAlignment="1">
      <alignment horizontal="center"/>
    </xf>
    <xf numFmtId="195" fontId="2" fillId="8" borderId="36" xfId="0" applyNumberFormat="1" applyFont="1" applyFill="1" applyBorder="1" applyAlignment="1">
      <alignment horizontal="center"/>
    </xf>
    <xf numFmtId="170" fontId="2" fillId="8" borderId="34" xfId="56" quotePrefix="1" applyNumberFormat="1" applyFont="1" applyFill="1" applyBorder="1" applyAlignment="1">
      <alignment horizontal="center"/>
    </xf>
    <xf numFmtId="0" fontId="17" fillId="0" borderId="0" xfId="0" applyFont="1"/>
    <xf numFmtId="0" fontId="2" fillId="0" borderId="41" xfId="0" applyFont="1" applyFill="1" applyBorder="1" applyAlignment="1">
      <alignment horizontal="center"/>
    </xf>
    <xf numFmtId="195" fontId="2" fillId="8" borderId="39" xfId="0" applyNumberFormat="1" applyFont="1" applyFill="1" applyBorder="1" applyAlignment="1">
      <alignment horizontal="center"/>
    </xf>
    <xf numFmtId="195" fontId="2" fillId="5" borderId="39" xfId="0" applyNumberFormat="1" applyFont="1" applyFill="1" applyBorder="1" applyAlignment="1">
      <alignment horizontal="center"/>
    </xf>
    <xf numFmtId="195" fontId="2" fillId="8" borderId="0" xfId="0" applyNumberFormat="1" applyFont="1" applyFill="1" applyBorder="1" applyAlignment="1">
      <alignment horizontal="center"/>
    </xf>
    <xf numFmtId="43" fontId="15" fillId="5" borderId="16" xfId="53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172" fontId="2" fillId="8" borderId="12" xfId="89" applyNumberFormat="1" applyFont="1" applyFill="1" applyBorder="1" applyAlignment="1">
      <alignment horizontal="center" vertical="center"/>
    </xf>
    <xf numFmtId="3" fontId="2" fillId="8" borderId="12" xfId="89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/>
    </xf>
    <xf numFmtId="3" fontId="2" fillId="8" borderId="21" xfId="0" applyNumberFormat="1" applyFont="1" applyFill="1" applyBorder="1" applyAlignment="1">
      <alignment horizontal="center"/>
    </xf>
    <xf numFmtId="3" fontId="2" fillId="5" borderId="9" xfId="0" applyNumberFormat="1" applyFont="1" applyFill="1" applyBorder="1" applyAlignment="1">
      <alignment horizontal="center"/>
    </xf>
    <xf numFmtId="172" fontId="2" fillId="5" borderId="0" xfId="89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vertical="center" wrapText="1"/>
    </xf>
    <xf numFmtId="37" fontId="15" fillId="5" borderId="0" xfId="0" applyNumberFormat="1" applyFont="1" applyFill="1" applyBorder="1" applyAlignment="1">
      <alignment horizontal="center" vertical="center" wrapText="1"/>
    </xf>
    <xf numFmtId="37" fontId="2" fillId="8" borderId="21" xfId="0" applyNumberFormat="1" applyFont="1" applyFill="1" applyBorder="1" applyAlignment="1">
      <alignment horizontal="center"/>
    </xf>
    <xf numFmtId="37" fontId="2" fillId="5" borderId="9" xfId="0" applyNumberFormat="1" applyFont="1" applyFill="1" applyBorder="1" applyAlignment="1">
      <alignment horizontal="center"/>
    </xf>
    <xf numFmtId="37" fontId="2" fillId="0" borderId="0" xfId="53" applyNumberFormat="1" applyFont="1" applyFill="1" applyBorder="1" applyAlignment="1">
      <alignment horizontal="center"/>
    </xf>
    <xf numFmtId="37" fontId="14" fillId="8" borderId="0" xfId="53" applyNumberFormat="1" applyFont="1" applyFill="1" applyBorder="1" applyAlignment="1">
      <alignment horizontal="center"/>
    </xf>
    <xf numFmtId="37" fontId="14" fillId="0" borderId="0" xfId="53" applyNumberFormat="1" applyFont="1" applyFill="1" applyBorder="1" applyAlignment="1">
      <alignment horizontal="center"/>
    </xf>
    <xf numFmtId="172" fontId="2" fillId="8" borderId="0" xfId="89" applyNumberFormat="1" applyFont="1" applyFill="1" applyBorder="1" applyAlignment="1">
      <alignment horizontal="center"/>
    </xf>
    <xf numFmtId="172" fontId="2" fillId="0" borderId="0" xfId="89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95" fontId="2" fillId="0" borderId="0" xfId="0" applyNumberFormat="1" applyFont="1" applyFill="1" applyBorder="1" applyAlignment="1">
      <alignment horizontal="center"/>
    </xf>
    <xf numFmtId="0" fontId="2" fillId="0" borderId="43" xfId="0" applyFont="1" applyFill="1" applyBorder="1"/>
    <xf numFmtId="0" fontId="2" fillId="5" borderId="36" xfId="0" applyFont="1" applyFill="1" applyBorder="1" applyAlignment="1">
      <alignment horizontal="center"/>
    </xf>
    <xf numFmtId="172" fontId="2" fillId="0" borderId="36" xfId="89" applyNumberFormat="1" applyFont="1" applyFill="1" applyBorder="1" applyAlignment="1">
      <alignment horizontal="center"/>
    </xf>
    <xf numFmtId="195" fontId="2" fillId="0" borderId="36" xfId="0" applyNumberFormat="1" applyFont="1" applyFill="1" applyBorder="1" applyAlignment="1">
      <alignment horizontal="center"/>
    </xf>
    <xf numFmtId="37" fontId="14" fillId="8" borderId="67" xfId="53" applyNumberFormat="1" applyFont="1" applyFill="1" applyBorder="1" applyAlignment="1">
      <alignment horizontal="center"/>
    </xf>
    <xf numFmtId="37" fontId="14" fillId="5" borderId="0" xfId="53" applyNumberFormat="1" applyFont="1" applyFill="1" applyBorder="1" applyAlignment="1">
      <alignment horizontal="center"/>
    </xf>
    <xf numFmtId="37" fontId="14" fillId="8" borderId="50" xfId="0" applyNumberFormat="1" applyFont="1" applyFill="1" applyBorder="1" applyAlignment="1">
      <alignment horizontal="center"/>
    </xf>
    <xf numFmtId="37" fontId="2" fillId="8" borderId="67" xfId="53" applyNumberFormat="1" applyFont="1" applyFill="1" applyBorder="1" applyAlignment="1">
      <alignment horizontal="center"/>
    </xf>
    <xf numFmtId="37" fontId="2" fillId="5" borderId="0" xfId="53" applyNumberFormat="1" applyFont="1" applyFill="1" applyBorder="1" applyAlignment="1">
      <alignment horizontal="center"/>
    </xf>
    <xf numFmtId="37" fontId="2" fillId="8" borderId="67" xfId="0" applyNumberFormat="1" applyFont="1" applyFill="1" applyBorder="1" applyAlignment="1">
      <alignment horizontal="center"/>
    </xf>
    <xf numFmtId="37" fontId="14" fillId="8" borderId="67" xfId="0" applyNumberFormat="1" applyFont="1" applyFill="1" applyBorder="1" applyAlignment="1">
      <alignment horizontal="center"/>
    </xf>
    <xf numFmtId="37" fontId="14" fillId="8" borderId="68" xfId="53" applyNumberFormat="1" applyFont="1" applyFill="1" applyBorder="1" applyAlignment="1">
      <alignment horizontal="center"/>
    </xf>
    <xf numFmtId="37" fontId="14" fillId="0" borderId="36" xfId="53" applyNumberFormat="1" applyFont="1" applyFill="1" applyBorder="1" applyAlignment="1">
      <alignment horizontal="center"/>
    </xf>
    <xf numFmtId="37" fontId="14" fillId="8" borderId="68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2" fillId="8" borderId="0" xfId="53" applyNumberFormat="1" applyFont="1" applyFill="1" applyBorder="1" applyAlignment="1">
      <alignment horizontal="center"/>
    </xf>
    <xf numFmtId="0" fontId="2" fillId="5" borderId="69" xfId="0" applyFont="1" applyFill="1" applyBorder="1"/>
    <xf numFmtId="0" fontId="2" fillId="5" borderId="51" xfId="0" applyFont="1" applyFill="1" applyBorder="1" applyAlignment="1">
      <alignment horizontal="center"/>
    </xf>
    <xf numFmtId="37" fontId="2" fillId="8" borderId="51" xfId="0" applyNumberFormat="1" applyFont="1" applyFill="1" applyBorder="1" applyAlignment="1">
      <alignment horizontal="center"/>
    </xf>
    <xf numFmtId="37" fontId="2" fillId="0" borderId="51" xfId="0" applyNumberFormat="1" applyFont="1" applyFill="1" applyBorder="1" applyAlignment="1">
      <alignment horizontal="center"/>
    </xf>
    <xf numFmtId="43" fontId="2" fillId="8" borderId="53" xfId="53" applyFont="1" applyFill="1" applyBorder="1" applyAlignment="1">
      <alignment horizontal="center"/>
    </xf>
    <xf numFmtId="43" fontId="15" fillId="8" borderId="18" xfId="53" applyFont="1" applyFill="1" applyBorder="1" applyAlignment="1">
      <alignment horizontal="center"/>
    </xf>
    <xf numFmtId="0" fontId="15" fillId="5" borderId="70" xfId="0" applyFont="1" applyFill="1" applyBorder="1"/>
    <xf numFmtId="43" fontId="15" fillId="5" borderId="0" xfId="53" applyFont="1" applyFill="1" applyBorder="1" applyAlignment="1">
      <alignment horizontal="center" vertical="center"/>
    </xf>
    <xf numFmtId="43" fontId="14" fillId="8" borderId="9" xfId="53" applyFont="1" applyFill="1" applyBorder="1" applyAlignment="1">
      <alignment horizontal="center"/>
    </xf>
    <xf numFmtId="43" fontId="14" fillId="5" borderId="9" xfId="53" applyFont="1" applyFill="1" applyBorder="1" applyAlignment="1">
      <alignment horizontal="center"/>
    </xf>
    <xf numFmtId="43" fontId="15" fillId="8" borderId="65" xfId="53" applyFont="1" applyFill="1" applyBorder="1" applyAlignment="1">
      <alignment horizontal="center"/>
    </xf>
    <xf numFmtId="0" fontId="2" fillId="8" borderId="33" xfId="78" applyNumberFormat="1" applyFont="1" applyFill="1" applyBorder="1" applyAlignment="1">
      <alignment horizontal="center" vertical="center" wrapText="1"/>
    </xf>
    <xf numFmtId="0" fontId="2" fillId="8" borderId="71" xfId="78" applyNumberFormat="1" applyFont="1" applyFill="1" applyBorder="1" applyAlignment="1">
      <alignment horizontal="center" vertical="center" wrapText="1"/>
    </xf>
    <xf numFmtId="170" fontId="2" fillId="8" borderId="65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0" fontId="2" fillId="8" borderId="49" xfId="78" applyNumberFormat="1" applyFont="1" applyFill="1" applyBorder="1" applyAlignment="1" applyProtection="1">
      <alignment horizontal="center" vertical="center" wrapText="1"/>
    </xf>
    <xf numFmtId="0" fontId="2" fillId="8" borderId="72" xfId="78" applyNumberFormat="1" applyFont="1" applyFill="1" applyBorder="1" applyAlignment="1" applyProtection="1">
      <alignment horizontal="center" vertical="center" wrapText="1"/>
    </xf>
    <xf numFmtId="170" fontId="2" fillId="8" borderId="47" xfId="54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5" xfId="79" applyFont="1" applyFill="1" applyBorder="1" applyAlignment="1">
      <alignment horizontal="center" vertical="center"/>
    </xf>
    <xf numFmtId="0" fontId="15" fillId="8" borderId="15" xfId="79" applyFont="1" applyFill="1" applyBorder="1" applyAlignment="1">
      <alignment horizontal="center" vertical="center"/>
    </xf>
    <xf numFmtId="0" fontId="15" fillId="8" borderId="30" xfId="79" applyFont="1" applyFill="1" applyBorder="1" applyAlignment="1">
      <alignment horizontal="center" vertical="center"/>
    </xf>
    <xf numFmtId="0" fontId="15" fillId="8" borderId="28" xfId="79" applyFont="1" applyFill="1" applyBorder="1" applyAlignment="1">
      <alignment horizontal="center" vertical="center" wrapText="1"/>
    </xf>
    <xf numFmtId="0" fontId="15" fillId="8" borderId="20" xfId="79" applyFont="1" applyFill="1" applyBorder="1" applyAlignment="1">
      <alignment horizontal="center" vertical="center" wrapText="1"/>
    </xf>
    <xf numFmtId="0" fontId="15" fillId="8" borderId="29" xfId="79" applyFont="1" applyFill="1" applyBorder="1" applyAlignment="1">
      <alignment horizontal="center" vertical="center" wrapText="1"/>
    </xf>
    <xf numFmtId="0" fontId="15" fillId="5" borderId="0" xfId="79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0" fillId="8" borderId="20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21"/>
    <cellStyle name="_ Att. 1- Cover" xfId="122"/>
    <cellStyle name="?_ Att. 1- Cover" xfId="123"/>
    <cellStyle name="똿뗦먛귟 [0.00]_PRODUCT DETAIL Q1" xfId="100"/>
    <cellStyle name="똿뗦먛귟_PRODUCT DETAIL Q1" xfId="101"/>
    <cellStyle name="믅됞 [0.00]_PRODUCT DETAIL Q1" xfId="102"/>
    <cellStyle name="믅됞_PRODUCT DETAIL Q1" xfId="103"/>
    <cellStyle name="백분율_95" xfId="104"/>
    <cellStyle name="뷭?_BOOKSHIP" xfId="105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06"/>
    <cellStyle name="千分位[0]_00Q3902REV.1" xfId="107"/>
    <cellStyle name="千分位_00Q3902REV.1" xfId="108"/>
    <cellStyle name="桁区切り [0.00]_7月5日提出（HZM）" xfId="114"/>
    <cellStyle name="桁区切り_08-00 NET Summary" xfId="115"/>
    <cellStyle name="標準_(A1)BOQ " xfId="116"/>
    <cellStyle name="貨幣 [0]_00Q3902REV.1" xfId="117"/>
    <cellStyle name="貨幣[0]_BRE" xfId="118"/>
    <cellStyle name="貨幣_00Q3902REV.1" xfId="119"/>
    <cellStyle name="非表示" xfId="1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QR%20Folder/2010-11/Q1FY11%20-%20June/Report/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PR 31st march"/>
      <sheetName val="DLC sites"/>
      <sheetName val="SDH COST"/>
      <sheetName val="Other assumptions"/>
      <sheetName val="RSU lookups"/>
      <sheetName val="RSU sites"/>
      <sheetName val="Performance Report"/>
      <sheetName val="2000"/>
      <sheetName val="ecomme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2"/>
  </cols>
  <sheetData>
    <row r="1" spans="1:5">
      <c r="A1" s="296"/>
      <c r="C1" s="14" t="s">
        <v>45</v>
      </c>
    </row>
    <row r="2" spans="1:5">
      <c r="C2" s="13" t="s">
        <v>163</v>
      </c>
    </row>
    <row r="6" spans="1:5">
      <c r="C6" s="17" t="s">
        <v>20</v>
      </c>
      <c r="E6" s="12" t="s">
        <v>21</v>
      </c>
    </row>
    <row r="7" spans="1:5">
      <c r="C7" s="18"/>
    </row>
    <row r="8" spans="1:5">
      <c r="C8" s="26" t="s">
        <v>24</v>
      </c>
    </row>
    <row r="9" spans="1:5" ht="5.0999999999999996" customHeight="1">
      <c r="C9" s="26"/>
    </row>
    <row r="10" spans="1:5">
      <c r="C10" s="15">
        <v>1</v>
      </c>
      <c r="E10" s="16" t="s">
        <v>197</v>
      </c>
    </row>
    <row r="11" spans="1:5">
      <c r="C11" s="15"/>
    </row>
    <row r="12" spans="1:5">
      <c r="C12" s="15">
        <v>2</v>
      </c>
      <c r="E12" s="16" t="s">
        <v>198</v>
      </c>
    </row>
    <row r="13" spans="1:5">
      <c r="C13" s="15"/>
    </row>
    <row r="14" spans="1:5">
      <c r="C14" s="15">
        <v>3</v>
      </c>
      <c r="E14" s="16" t="s">
        <v>199</v>
      </c>
    </row>
    <row r="15" spans="1:5">
      <c r="C15" s="15"/>
    </row>
    <row r="16" spans="1:5">
      <c r="C16" s="15">
        <v>4</v>
      </c>
      <c r="E16" s="16" t="s">
        <v>48</v>
      </c>
    </row>
    <row r="17" spans="3:5">
      <c r="C17" s="15"/>
    </row>
    <row r="18" spans="3:5">
      <c r="C18" s="15">
        <v>5</v>
      </c>
      <c r="E18" s="16" t="s">
        <v>226</v>
      </c>
    </row>
    <row r="19" spans="3:5">
      <c r="C19" s="15"/>
    </row>
    <row r="21" spans="3:5">
      <c r="C21" s="26" t="s">
        <v>25</v>
      </c>
    </row>
    <row r="22" spans="3:5" ht="5.0999999999999996" customHeight="1"/>
    <row r="23" spans="3:5">
      <c r="C23" s="15">
        <v>6</v>
      </c>
      <c r="E23" s="16" t="s">
        <v>26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100" zoomScaleSheetLayoutView="100" workbookViewId="0"/>
  </sheetViews>
  <sheetFormatPr defaultRowHeight="11.25"/>
  <cols>
    <col min="1" max="1" width="9.140625" style="81"/>
    <col min="2" max="2" width="50.28515625" style="84" customWidth="1"/>
    <col min="3" max="3" width="10.7109375" style="92" customWidth="1"/>
    <col min="4" max="4" width="8.7109375" style="91" customWidth="1"/>
    <col min="5" max="5" width="8.7109375" style="109" customWidth="1"/>
    <col min="6" max="6" width="8.7109375" style="92" customWidth="1"/>
    <col min="7" max="7" width="8.7109375" style="109" customWidth="1"/>
    <col min="8" max="16384" width="9.140625" style="81"/>
  </cols>
  <sheetData>
    <row r="1" spans="1:7">
      <c r="A1" s="21" t="s">
        <v>21</v>
      </c>
      <c r="B1" s="80" t="s">
        <v>66</v>
      </c>
    </row>
    <row r="2" spans="1:7">
      <c r="C2" s="80"/>
      <c r="D2" s="80"/>
      <c r="E2" s="81"/>
      <c r="F2" s="82"/>
      <c r="G2" s="81"/>
    </row>
    <row r="3" spans="1:7">
      <c r="A3" s="134">
        <v>1</v>
      </c>
      <c r="B3" s="80" t="s">
        <v>201</v>
      </c>
      <c r="C3" s="80"/>
      <c r="D3" s="80"/>
      <c r="E3" s="81"/>
      <c r="F3" s="82"/>
      <c r="G3" s="81"/>
    </row>
    <row r="4" spans="1:7">
      <c r="B4" s="80"/>
      <c r="C4" s="80"/>
      <c r="D4" s="80"/>
      <c r="E4" s="81"/>
      <c r="F4" s="82"/>
      <c r="G4" s="81"/>
    </row>
    <row r="5" spans="1:7">
      <c r="B5" s="80"/>
      <c r="C5" s="80"/>
      <c r="D5" s="80"/>
      <c r="E5" s="81"/>
      <c r="F5" s="82"/>
      <c r="G5" s="81"/>
    </row>
    <row r="6" spans="1:7">
      <c r="C6" s="82"/>
      <c r="D6" s="85"/>
      <c r="E6" s="86"/>
      <c r="F6" s="82"/>
      <c r="G6" s="86" t="s">
        <v>97</v>
      </c>
    </row>
    <row r="7" spans="1:7">
      <c r="B7" s="343" t="s">
        <v>0</v>
      </c>
      <c r="C7" s="345" t="s">
        <v>1</v>
      </c>
      <c r="D7" s="346"/>
      <c r="E7" s="346"/>
      <c r="F7" s="346"/>
      <c r="G7" s="346"/>
    </row>
    <row r="8" spans="1:7" ht="11.25" customHeight="1">
      <c r="B8" s="344"/>
      <c r="C8" s="87" t="s">
        <v>248</v>
      </c>
      <c r="D8" s="87" t="s">
        <v>232</v>
      </c>
      <c r="E8" s="87" t="s">
        <v>67</v>
      </c>
      <c r="F8" s="87" t="s">
        <v>68</v>
      </c>
      <c r="G8" s="87" t="s">
        <v>64</v>
      </c>
    </row>
    <row r="9" spans="1:7">
      <c r="B9" s="88"/>
      <c r="C9" s="89"/>
      <c r="D9" s="89"/>
      <c r="E9" s="89"/>
      <c r="F9" s="89"/>
      <c r="G9" s="89"/>
    </row>
    <row r="10" spans="1:7">
      <c r="B10" s="82" t="s">
        <v>69</v>
      </c>
      <c r="C10" s="90">
        <v>157560</v>
      </c>
      <c r="D10" s="91">
        <v>152150</v>
      </c>
      <c r="E10" s="90">
        <v>122308</v>
      </c>
      <c r="F10" s="92">
        <v>107491</v>
      </c>
      <c r="G10" s="90">
        <v>103053</v>
      </c>
    </row>
    <row r="11" spans="1:7" ht="6" customHeight="1">
      <c r="B11" s="82"/>
      <c r="C11" s="90"/>
      <c r="E11" s="90"/>
      <c r="G11" s="90"/>
    </row>
    <row r="12" spans="1:7">
      <c r="B12" s="82" t="s">
        <v>70</v>
      </c>
      <c r="C12" s="90">
        <v>-107744</v>
      </c>
      <c r="D12" s="91">
        <v>-100938</v>
      </c>
      <c r="E12" s="90">
        <v>-78168</v>
      </c>
      <c r="F12" s="92">
        <v>-66662</v>
      </c>
      <c r="G12" s="90">
        <v>-62230</v>
      </c>
    </row>
    <row r="13" spans="1:7" ht="6" customHeight="1">
      <c r="B13" s="82"/>
      <c r="C13" s="90"/>
      <c r="E13" s="90"/>
      <c r="G13" s="90"/>
    </row>
    <row r="14" spans="1:7" hidden="1">
      <c r="B14" s="82" t="s">
        <v>71</v>
      </c>
      <c r="C14" s="90">
        <v>0</v>
      </c>
      <c r="D14" s="91">
        <v>0</v>
      </c>
      <c r="E14" s="90">
        <v>0</v>
      </c>
      <c r="F14" s="92">
        <v>0</v>
      </c>
      <c r="G14" s="90">
        <v>0</v>
      </c>
    </row>
    <row r="15" spans="1:7" hidden="1">
      <c r="B15" s="82"/>
      <c r="C15" s="90"/>
      <c r="E15" s="90"/>
      <c r="G15" s="90"/>
    </row>
    <row r="16" spans="1:7" ht="6" hidden="1" customHeight="1">
      <c r="B16" s="82"/>
      <c r="C16" s="90"/>
      <c r="E16" s="90"/>
      <c r="G16" s="90"/>
    </row>
    <row r="17" spans="2:7">
      <c r="B17" s="82" t="s">
        <v>72</v>
      </c>
      <c r="C17" s="90">
        <v>-27107</v>
      </c>
      <c r="D17" s="91">
        <v>-25790</v>
      </c>
      <c r="E17" s="90">
        <v>-19467</v>
      </c>
      <c r="F17" s="92">
        <v>-16953</v>
      </c>
      <c r="G17" s="90">
        <v>-15881</v>
      </c>
    </row>
    <row r="18" spans="2:7" hidden="1">
      <c r="B18" s="82" t="s">
        <v>73</v>
      </c>
      <c r="C18" s="90">
        <v>0</v>
      </c>
      <c r="D18" s="91">
        <v>0</v>
      </c>
      <c r="E18" s="90">
        <v>0</v>
      </c>
      <c r="F18" s="92">
        <v>0</v>
      </c>
      <c r="G18" s="90">
        <v>0</v>
      </c>
    </row>
    <row r="19" spans="2:7" ht="6" customHeight="1">
      <c r="B19" s="82"/>
      <c r="C19" s="90"/>
      <c r="E19" s="90"/>
      <c r="G19" s="90"/>
    </row>
    <row r="20" spans="2:7" s="97" customFormat="1">
      <c r="B20" s="93" t="s">
        <v>74</v>
      </c>
      <c r="C20" s="94">
        <f>SUM(C10:C18)</f>
        <v>22709</v>
      </c>
      <c r="D20" s="95">
        <f>SUM(D10:D18)</f>
        <v>25422</v>
      </c>
      <c r="E20" s="94">
        <f>SUM(E10:E18)</f>
        <v>24673</v>
      </c>
      <c r="F20" s="96">
        <f>SUM(F10:F18)</f>
        <v>23876</v>
      </c>
      <c r="G20" s="94">
        <f>SUM(G10:G18)</f>
        <v>24942</v>
      </c>
    </row>
    <row r="21" spans="2:7" ht="6" customHeight="1">
      <c r="B21" s="82"/>
      <c r="C21" s="90"/>
      <c r="E21" s="90"/>
      <c r="G21" s="90"/>
    </row>
    <row r="22" spans="2:7">
      <c r="B22" s="82" t="s">
        <v>75</v>
      </c>
      <c r="C22" s="90">
        <v>0</v>
      </c>
      <c r="D22" s="91">
        <v>-2</v>
      </c>
      <c r="E22" s="90">
        <v>-71.5</v>
      </c>
      <c r="F22" s="92">
        <v>-32</v>
      </c>
      <c r="G22" s="90">
        <v>-10</v>
      </c>
    </row>
    <row r="23" spans="2:7" hidden="1">
      <c r="B23" s="82" t="s">
        <v>76</v>
      </c>
      <c r="C23" s="260">
        <v>0</v>
      </c>
      <c r="D23" s="261">
        <v>0</v>
      </c>
      <c r="E23" s="260">
        <v>0</v>
      </c>
      <c r="F23" s="262">
        <v>0</v>
      </c>
      <c r="G23" s="260">
        <v>0</v>
      </c>
    </row>
    <row r="24" spans="2:7">
      <c r="B24" s="82" t="s">
        <v>210</v>
      </c>
      <c r="C24" s="90">
        <v>258</v>
      </c>
      <c r="D24" s="91">
        <v>169</v>
      </c>
      <c r="E24" s="90">
        <v>548</v>
      </c>
      <c r="F24" s="92">
        <v>214</v>
      </c>
      <c r="G24" s="90">
        <v>182</v>
      </c>
    </row>
    <row r="25" spans="2:7">
      <c r="B25" s="82" t="s">
        <v>77</v>
      </c>
      <c r="C25" s="90">
        <v>-2</v>
      </c>
      <c r="D25" s="91">
        <v>-3</v>
      </c>
      <c r="E25" s="90">
        <v>-233</v>
      </c>
      <c r="F25" s="92">
        <v>-2</v>
      </c>
      <c r="G25" s="90">
        <v>-44</v>
      </c>
    </row>
    <row r="26" spans="2:7" ht="6" customHeight="1">
      <c r="B26" s="82"/>
      <c r="C26" s="90"/>
      <c r="E26" s="90"/>
      <c r="G26" s="90"/>
    </row>
    <row r="27" spans="2:7" s="97" customFormat="1">
      <c r="B27" s="93" t="s">
        <v>78</v>
      </c>
      <c r="C27" s="94">
        <f>SUM(C20:C25)</f>
        <v>22965</v>
      </c>
      <c r="D27" s="95">
        <f>SUM(D20:D25)</f>
        <v>25586</v>
      </c>
      <c r="E27" s="94">
        <f>SUM(E20:E25)</f>
        <v>24916.5</v>
      </c>
      <c r="F27" s="96">
        <f>SUM(F20:F25)</f>
        <v>24056</v>
      </c>
      <c r="G27" s="94">
        <f>SUM(G20:G25)</f>
        <v>25070</v>
      </c>
    </row>
    <row r="28" spans="2:7" ht="6" customHeight="1">
      <c r="B28" s="82"/>
      <c r="C28" s="90"/>
      <c r="E28" s="90"/>
      <c r="G28" s="90"/>
    </row>
    <row r="29" spans="2:7">
      <c r="B29" s="82" t="s">
        <v>79</v>
      </c>
      <c r="C29" s="90">
        <v>386</v>
      </c>
      <c r="D29" s="91">
        <v>2939</v>
      </c>
      <c r="E29" s="90">
        <v>2510</v>
      </c>
      <c r="F29" s="92">
        <v>4992</v>
      </c>
      <c r="G29" s="90">
        <v>4465</v>
      </c>
    </row>
    <row r="30" spans="2:7">
      <c r="B30" s="82" t="s">
        <v>80</v>
      </c>
      <c r="C30" s="90">
        <v>-7856</v>
      </c>
      <c r="D30" s="91">
        <v>-6258</v>
      </c>
      <c r="E30" s="90">
        <v>-6708</v>
      </c>
      <c r="F30" s="92">
        <v>-4636</v>
      </c>
      <c r="G30" s="90">
        <v>-4199</v>
      </c>
    </row>
    <row r="31" spans="2:7" ht="6" customHeight="1">
      <c r="B31" s="82"/>
      <c r="C31" s="90"/>
      <c r="E31" s="90"/>
      <c r="G31" s="90"/>
    </row>
    <row r="32" spans="2:7" s="97" customFormat="1">
      <c r="B32" s="93" t="s">
        <v>81</v>
      </c>
      <c r="C32" s="94">
        <f>SUM(C27:C30)</f>
        <v>15495</v>
      </c>
      <c r="D32" s="95">
        <f>SUM(D27:D30)</f>
        <v>22267</v>
      </c>
      <c r="E32" s="94">
        <f>SUM(E27:E30)</f>
        <v>20718.5</v>
      </c>
      <c r="F32" s="96">
        <f>SUM(F27:F30)</f>
        <v>24412</v>
      </c>
      <c r="G32" s="94">
        <f>SUM(G27:G30)</f>
        <v>25336</v>
      </c>
    </row>
    <row r="33" spans="2:7" ht="6" customHeight="1">
      <c r="B33" s="82"/>
      <c r="C33" s="90"/>
      <c r="E33" s="90"/>
      <c r="G33" s="90"/>
    </row>
    <row r="34" spans="2:7">
      <c r="B34" s="82" t="s">
        <v>82</v>
      </c>
      <c r="C34" s="90">
        <v>-3366</v>
      </c>
      <c r="D34" s="91">
        <v>-5678</v>
      </c>
      <c r="E34" s="90">
        <v>-3750</v>
      </c>
      <c r="F34" s="92">
        <v>-3415</v>
      </c>
      <c r="G34" s="90">
        <v>-2980</v>
      </c>
    </row>
    <row r="35" spans="2:7" ht="6" customHeight="1">
      <c r="B35" s="82"/>
      <c r="C35" s="90"/>
      <c r="E35" s="90"/>
      <c r="G35" s="90"/>
    </row>
    <row r="36" spans="2:7" s="97" customFormat="1">
      <c r="B36" s="93" t="s">
        <v>83</v>
      </c>
      <c r="C36" s="94">
        <f>SUM(C32:C34)</f>
        <v>12129</v>
      </c>
      <c r="D36" s="95">
        <f>SUM(D32:D34)</f>
        <v>16589</v>
      </c>
      <c r="E36" s="94">
        <f>SUM(E32:E34)</f>
        <v>16968.5</v>
      </c>
      <c r="F36" s="96">
        <f>SUM(F32:F34)</f>
        <v>20997</v>
      </c>
      <c r="G36" s="94">
        <f>SUM(G32:G34)</f>
        <v>22356</v>
      </c>
    </row>
    <row r="37" spans="2:7" ht="6" customHeight="1">
      <c r="B37" s="82"/>
      <c r="C37" s="90"/>
      <c r="E37" s="90"/>
      <c r="G37" s="90"/>
    </row>
    <row r="38" spans="2:7">
      <c r="B38" s="98" t="s">
        <v>84</v>
      </c>
      <c r="C38" s="90"/>
      <c r="E38" s="90"/>
      <c r="G38" s="90"/>
    </row>
    <row r="39" spans="2:7">
      <c r="B39" s="82" t="s">
        <v>85</v>
      </c>
      <c r="C39" s="90">
        <v>-3424.6508889650286</v>
      </c>
      <c r="D39" s="91">
        <v>13819.19244104921</v>
      </c>
      <c r="E39" s="90">
        <v>-4184</v>
      </c>
      <c r="F39" s="92">
        <v>-596</v>
      </c>
      <c r="G39" s="90">
        <v>-422.11</v>
      </c>
    </row>
    <row r="40" spans="2:7" ht="6" customHeight="1">
      <c r="B40" s="82"/>
      <c r="C40" s="90"/>
      <c r="E40" s="90"/>
      <c r="G40" s="90"/>
    </row>
    <row r="41" spans="2:7" s="97" customFormat="1">
      <c r="B41" s="98" t="s">
        <v>86</v>
      </c>
      <c r="C41" s="94">
        <f>C39</f>
        <v>-3424.6508889650286</v>
      </c>
      <c r="D41" s="95">
        <f>D39</f>
        <v>13819.19244104921</v>
      </c>
      <c r="E41" s="94">
        <f>E39</f>
        <v>-4184</v>
      </c>
      <c r="F41" s="96">
        <f>F39</f>
        <v>-596</v>
      </c>
      <c r="G41" s="94">
        <f>G39</f>
        <v>-422.11</v>
      </c>
    </row>
    <row r="42" spans="2:7" s="97" customFormat="1">
      <c r="B42" s="93" t="s">
        <v>87</v>
      </c>
      <c r="C42" s="94">
        <f>C36+C41</f>
        <v>8704.3491110349714</v>
      </c>
      <c r="D42" s="95">
        <f>D36+D41</f>
        <v>30408.19244104921</v>
      </c>
      <c r="E42" s="94">
        <f>E36+E41</f>
        <v>12784.5</v>
      </c>
      <c r="F42" s="96">
        <f>F36+F41</f>
        <v>20401</v>
      </c>
      <c r="G42" s="94">
        <f>G36+G41</f>
        <v>21933.89</v>
      </c>
    </row>
    <row r="43" spans="2:7" hidden="1">
      <c r="B43" s="93"/>
      <c r="C43" s="90"/>
      <c r="E43" s="90"/>
      <c r="G43" s="90"/>
    </row>
    <row r="44" spans="2:7" ht="6" customHeight="1">
      <c r="B44" s="82"/>
      <c r="C44" s="90"/>
      <c r="E44" s="90"/>
      <c r="G44" s="90"/>
    </row>
    <row r="45" spans="2:7">
      <c r="B45" s="93" t="s">
        <v>88</v>
      </c>
      <c r="C45" s="90"/>
      <c r="E45" s="90"/>
      <c r="G45" s="90"/>
    </row>
    <row r="46" spans="2:7">
      <c r="B46" s="85" t="s">
        <v>89</v>
      </c>
      <c r="C46" s="90">
        <v>13033</v>
      </c>
      <c r="D46" s="91">
        <v>16612</v>
      </c>
      <c r="E46" s="90">
        <v>16816</v>
      </c>
      <c r="F46" s="92">
        <v>20444</v>
      </c>
      <c r="G46" s="90">
        <v>21949</v>
      </c>
    </row>
    <row r="47" spans="2:7">
      <c r="B47" s="85" t="s">
        <v>90</v>
      </c>
      <c r="C47" s="90">
        <v>-904</v>
      </c>
      <c r="D47" s="91">
        <v>-23</v>
      </c>
      <c r="E47" s="90">
        <v>153</v>
      </c>
      <c r="F47" s="92">
        <v>553</v>
      </c>
      <c r="G47" s="90">
        <v>407</v>
      </c>
    </row>
    <row r="48" spans="2:7" s="97" customFormat="1">
      <c r="B48" s="93" t="s">
        <v>91</v>
      </c>
      <c r="C48" s="94">
        <f>SUM(C46:C47)</f>
        <v>12129</v>
      </c>
      <c r="D48" s="95">
        <f>SUM(D46:D47)</f>
        <v>16589</v>
      </c>
      <c r="E48" s="94">
        <f>SUM(E46:E47)</f>
        <v>16969</v>
      </c>
      <c r="F48" s="96">
        <f>SUM(F46:F47)</f>
        <v>20997</v>
      </c>
      <c r="G48" s="94">
        <f>SUM(G46:G47)</f>
        <v>22356</v>
      </c>
    </row>
    <row r="49" spans="2:7" ht="6" customHeight="1">
      <c r="B49" s="99"/>
      <c r="C49" s="90"/>
      <c r="E49" s="90"/>
      <c r="G49" s="90"/>
    </row>
    <row r="50" spans="2:7">
      <c r="B50" s="93" t="s">
        <v>92</v>
      </c>
      <c r="C50" s="90"/>
      <c r="E50" s="90"/>
      <c r="G50" s="90"/>
    </row>
    <row r="51" spans="2:7">
      <c r="B51" s="85" t="s">
        <v>89</v>
      </c>
      <c r="C51" s="90">
        <v>9699</v>
      </c>
      <c r="D51" s="91">
        <v>30711.582709000002</v>
      </c>
      <c r="E51" s="90">
        <v>12641.417291</v>
      </c>
      <c r="F51" s="92">
        <v>19904</v>
      </c>
      <c r="G51" s="90">
        <v>21526.89</v>
      </c>
    </row>
    <row r="52" spans="2:7">
      <c r="B52" s="85" t="s">
        <v>90</v>
      </c>
      <c r="C52" s="90">
        <v>-994.6508889650288</v>
      </c>
      <c r="D52" s="91">
        <v>-303.39026795079008</v>
      </c>
      <c r="E52" s="90">
        <v>143.58270900000025</v>
      </c>
      <c r="F52" s="92">
        <v>497</v>
      </c>
      <c r="G52" s="90">
        <v>407</v>
      </c>
    </row>
    <row r="53" spans="2:7" s="97" customFormat="1">
      <c r="B53" s="93" t="s">
        <v>93</v>
      </c>
      <c r="C53" s="94">
        <f>SUM(C51:C52)</f>
        <v>8704.3491110349714</v>
      </c>
      <c r="D53" s="95">
        <f>SUM(D51:D52)</f>
        <v>30408.192441049214</v>
      </c>
      <c r="E53" s="94">
        <f>SUM(E51:E52)</f>
        <v>12785</v>
      </c>
      <c r="F53" s="96">
        <f>SUM(F51:F52)</f>
        <v>20401</v>
      </c>
      <c r="G53" s="94">
        <f>SUM(G51:G52)</f>
        <v>21933.89</v>
      </c>
    </row>
    <row r="54" spans="2:7" hidden="1">
      <c r="B54" s="99"/>
      <c r="C54" s="90"/>
      <c r="E54" s="90"/>
      <c r="G54" s="90"/>
    </row>
    <row r="55" spans="2:7" ht="6" customHeight="1">
      <c r="B55" s="99"/>
      <c r="C55" s="90"/>
      <c r="E55" s="90"/>
      <c r="G55" s="90"/>
    </row>
    <row r="56" spans="2:7">
      <c r="B56" s="100" t="s">
        <v>94</v>
      </c>
      <c r="C56" s="90"/>
      <c r="E56" s="90"/>
      <c r="G56" s="90"/>
    </row>
    <row r="57" spans="2:7">
      <c r="B57" s="101" t="s">
        <v>95</v>
      </c>
      <c r="C57" s="102">
        <v>3.4348326329109775</v>
      </c>
      <c r="D57" s="103">
        <v>4.3780194469852818</v>
      </c>
      <c r="E57" s="102">
        <v>4.4317946895779654</v>
      </c>
      <c r="F57" s="104">
        <v>5.3888665652581516</v>
      </c>
      <c r="G57" s="102">
        <v>5.7866861170794976</v>
      </c>
    </row>
    <row r="58" spans="2:7">
      <c r="B58" s="105" t="s">
        <v>96</v>
      </c>
      <c r="C58" s="106">
        <v>3.4345457255271268</v>
      </c>
      <c r="D58" s="107">
        <v>4.3775384671998516</v>
      </c>
      <c r="E58" s="106">
        <v>4.4310663475600069</v>
      </c>
      <c r="F58" s="108">
        <v>5.3886816580656198</v>
      </c>
      <c r="G58" s="106">
        <v>5.7859449203654725</v>
      </c>
    </row>
  </sheetData>
  <mergeCells count="2">
    <mergeCell ref="B7:B8"/>
    <mergeCell ref="C7:G7"/>
  </mergeCells>
  <hyperlinks>
    <hyperlink ref="A1" location="Cover!E6" display="INDEX"/>
  </hyperlinks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view="pageBreakPreview" zoomScaleNormal="100" zoomScaleSheetLayoutView="100" workbookViewId="0"/>
  </sheetViews>
  <sheetFormatPr defaultRowHeight="11.25"/>
  <cols>
    <col min="1" max="1" width="9.140625" style="81"/>
    <col min="2" max="2" width="41.140625" style="84" customWidth="1"/>
    <col min="3" max="5" width="8.7109375" style="110" customWidth="1"/>
    <col min="6" max="6" width="10.7109375" style="81" customWidth="1"/>
    <col min="7" max="7" width="9.85546875" style="81" customWidth="1"/>
    <col min="8" max="16384" width="9.140625" style="81"/>
  </cols>
  <sheetData>
    <row r="1" spans="1:7">
      <c r="A1" s="21" t="s">
        <v>21</v>
      </c>
      <c r="B1" s="80" t="s">
        <v>66</v>
      </c>
    </row>
    <row r="3" spans="1:7">
      <c r="A3" s="134">
        <v>2</v>
      </c>
      <c r="B3" s="80" t="s">
        <v>200</v>
      </c>
    </row>
    <row r="4" spans="1:7">
      <c r="B4" s="80"/>
    </row>
    <row r="5" spans="1:7" ht="10.5" customHeight="1">
      <c r="B5" s="83"/>
    </row>
    <row r="6" spans="1:7">
      <c r="B6" s="83"/>
      <c r="C6" s="86"/>
      <c r="G6" s="86" t="s">
        <v>97</v>
      </c>
    </row>
    <row r="7" spans="1:7" ht="10.5" customHeight="1">
      <c r="B7" s="347" t="s">
        <v>0</v>
      </c>
      <c r="C7" s="111" t="s">
        <v>3</v>
      </c>
      <c r="D7" s="111" t="s">
        <v>3</v>
      </c>
      <c r="E7" s="111" t="s">
        <v>3</v>
      </c>
      <c r="F7" s="111" t="s">
        <v>3</v>
      </c>
      <c r="G7" s="111" t="s">
        <v>3</v>
      </c>
    </row>
    <row r="8" spans="1:7" ht="10.5" customHeight="1">
      <c r="B8" s="348"/>
      <c r="C8" s="289" t="s">
        <v>248</v>
      </c>
      <c r="D8" s="112" t="s">
        <v>232</v>
      </c>
      <c r="E8" s="112" t="s">
        <v>67</v>
      </c>
      <c r="F8" s="112" t="s">
        <v>68</v>
      </c>
      <c r="G8" s="112" t="s">
        <v>64</v>
      </c>
    </row>
    <row r="9" spans="1:7">
      <c r="B9" s="113" t="s">
        <v>98</v>
      </c>
      <c r="C9" s="114"/>
      <c r="E9" s="114"/>
      <c r="G9" s="115"/>
    </row>
    <row r="10" spans="1:7" ht="2.25" customHeight="1">
      <c r="B10" s="110"/>
      <c r="C10" s="114"/>
      <c r="E10" s="114"/>
      <c r="G10" s="115"/>
    </row>
    <row r="11" spans="1:7">
      <c r="B11" s="116" t="s">
        <v>99</v>
      </c>
      <c r="C11" s="114"/>
      <c r="E11" s="114"/>
      <c r="G11" s="115"/>
    </row>
    <row r="12" spans="1:7">
      <c r="B12" s="110" t="s">
        <v>100</v>
      </c>
      <c r="C12" s="114">
        <v>632907</v>
      </c>
      <c r="D12" s="110">
        <v>613486</v>
      </c>
      <c r="E12" s="114">
        <v>604854</v>
      </c>
      <c r="F12" s="117">
        <v>482629</v>
      </c>
      <c r="G12" s="118">
        <v>470733</v>
      </c>
    </row>
    <row r="13" spans="1:7">
      <c r="B13" s="110" t="s">
        <v>101</v>
      </c>
      <c r="C13" s="114">
        <v>634224</v>
      </c>
      <c r="D13" s="110">
        <v>638704</v>
      </c>
      <c r="E13" s="114">
        <v>636179</v>
      </c>
      <c r="F13" s="117">
        <v>59890</v>
      </c>
      <c r="G13" s="118">
        <v>49661</v>
      </c>
    </row>
    <row r="14" spans="1:7">
      <c r="B14" s="110" t="s">
        <v>102</v>
      </c>
      <c r="C14" s="114">
        <v>0</v>
      </c>
      <c r="D14" s="110">
        <v>0</v>
      </c>
      <c r="E14" s="114">
        <v>2</v>
      </c>
      <c r="F14" s="117">
        <v>57</v>
      </c>
      <c r="G14" s="118">
        <v>89</v>
      </c>
    </row>
    <row r="15" spans="1:7" s="110" customFormat="1">
      <c r="B15" s="110" t="s">
        <v>103</v>
      </c>
      <c r="C15" s="114">
        <v>2052</v>
      </c>
      <c r="D15" s="110">
        <v>4175</v>
      </c>
      <c r="E15" s="114">
        <v>4495</v>
      </c>
      <c r="F15" s="110">
        <v>3337</v>
      </c>
      <c r="G15" s="114">
        <v>4122</v>
      </c>
    </row>
    <row r="16" spans="1:7" s="110" customFormat="1">
      <c r="B16" s="110" t="s">
        <v>104</v>
      </c>
      <c r="C16" s="114">
        <v>7445</v>
      </c>
      <c r="D16" s="110">
        <v>8541</v>
      </c>
      <c r="E16" s="114">
        <v>7818</v>
      </c>
      <c r="F16" s="110">
        <v>7368</v>
      </c>
      <c r="G16" s="114">
        <v>6145</v>
      </c>
    </row>
    <row r="17" spans="2:7" s="110" customFormat="1">
      <c r="B17" s="110" t="s">
        <v>105</v>
      </c>
      <c r="C17" s="114">
        <v>11604</v>
      </c>
      <c r="D17" s="110">
        <v>8103</v>
      </c>
      <c r="E17" s="114">
        <v>7900</v>
      </c>
      <c r="F17" s="110">
        <v>7485</v>
      </c>
      <c r="G17" s="114">
        <v>6038</v>
      </c>
    </row>
    <row r="18" spans="2:7" s="110" customFormat="1">
      <c r="B18" s="110" t="s">
        <v>106</v>
      </c>
      <c r="C18" s="119">
        <v>41421</v>
      </c>
      <c r="D18" s="120">
        <v>39659</v>
      </c>
      <c r="E18" s="119">
        <v>37146</v>
      </c>
      <c r="F18" s="120">
        <v>12489</v>
      </c>
      <c r="G18" s="119">
        <v>10842</v>
      </c>
    </row>
    <row r="19" spans="2:7" s="116" customFormat="1">
      <c r="B19" s="121"/>
      <c r="C19" s="122">
        <f>SUM(C12:C18)</f>
        <v>1329653</v>
      </c>
      <c r="D19" s="116">
        <f>SUM(D12:D18)</f>
        <v>1312668</v>
      </c>
      <c r="E19" s="122">
        <f>SUM(E12:E18)</f>
        <v>1298394</v>
      </c>
      <c r="F19" s="116">
        <f>SUM(F12:F18)</f>
        <v>573255</v>
      </c>
      <c r="G19" s="122">
        <f>SUM(G12:G18)</f>
        <v>547630</v>
      </c>
    </row>
    <row r="20" spans="2:7" s="110" customFormat="1" ht="5.25" customHeight="1">
      <c r="C20" s="114"/>
      <c r="E20" s="114"/>
      <c r="G20" s="114"/>
    </row>
    <row r="21" spans="2:7" s="110" customFormat="1" ht="9.75" customHeight="1">
      <c r="B21" s="116" t="s">
        <v>107</v>
      </c>
      <c r="C21" s="114"/>
      <c r="E21" s="114"/>
      <c r="G21" s="114"/>
    </row>
    <row r="22" spans="2:7" s="110" customFormat="1">
      <c r="B22" s="110" t="s">
        <v>108</v>
      </c>
      <c r="C22" s="114">
        <v>2005</v>
      </c>
      <c r="D22" s="110">
        <v>2039</v>
      </c>
      <c r="E22" s="114">
        <v>1863</v>
      </c>
      <c r="F22" s="110">
        <v>484</v>
      </c>
      <c r="G22" s="114">
        <v>796</v>
      </c>
    </row>
    <row r="23" spans="2:7" s="110" customFormat="1">
      <c r="B23" s="110" t="s">
        <v>109</v>
      </c>
      <c r="C23" s="114">
        <v>50516</v>
      </c>
      <c r="D23" s="110">
        <v>47375</v>
      </c>
      <c r="E23" s="114">
        <v>44309</v>
      </c>
      <c r="F23" s="110">
        <v>35711</v>
      </c>
      <c r="G23" s="114">
        <v>40450</v>
      </c>
    </row>
    <row r="24" spans="2:7" s="110" customFormat="1">
      <c r="B24" s="110" t="s">
        <v>103</v>
      </c>
      <c r="C24" s="114">
        <v>2747</v>
      </c>
      <c r="D24" s="110">
        <v>812</v>
      </c>
      <c r="E24" s="114">
        <v>209</v>
      </c>
      <c r="F24" s="110">
        <v>144</v>
      </c>
      <c r="G24" s="114">
        <v>1744</v>
      </c>
    </row>
    <row r="25" spans="2:7" s="110" customFormat="1">
      <c r="B25" s="110" t="s">
        <v>110</v>
      </c>
      <c r="C25" s="114">
        <v>39468</v>
      </c>
      <c r="D25" s="110">
        <v>37740</v>
      </c>
      <c r="E25" s="114">
        <v>33882</v>
      </c>
      <c r="F25" s="110">
        <v>20835</v>
      </c>
      <c r="G25" s="114">
        <v>23045</v>
      </c>
    </row>
    <row r="26" spans="2:7" s="110" customFormat="1">
      <c r="B26" s="110" t="s">
        <v>111</v>
      </c>
      <c r="C26" s="114">
        <v>2773.1429259699999</v>
      </c>
      <c r="D26" s="110">
        <v>2819.7147139043741</v>
      </c>
      <c r="E26" s="114">
        <v>0</v>
      </c>
      <c r="F26" s="110">
        <v>2826</v>
      </c>
      <c r="G26" s="114">
        <v>380</v>
      </c>
    </row>
    <row r="27" spans="2:7" s="110" customFormat="1">
      <c r="B27" s="123" t="s">
        <v>112</v>
      </c>
      <c r="C27" s="114">
        <v>6740</v>
      </c>
      <c r="D27" s="110">
        <v>19212</v>
      </c>
      <c r="E27" s="114">
        <v>19820</v>
      </c>
      <c r="F27" s="110">
        <v>52362</v>
      </c>
      <c r="G27" s="114">
        <v>71513</v>
      </c>
    </row>
    <row r="28" spans="2:7" s="110" customFormat="1">
      <c r="B28" s="110" t="s">
        <v>113</v>
      </c>
      <c r="C28" s="119">
        <v>15644</v>
      </c>
      <c r="D28" s="120">
        <v>19137</v>
      </c>
      <c r="E28" s="119">
        <v>31080</v>
      </c>
      <c r="F28" s="120">
        <v>25323</v>
      </c>
      <c r="G28" s="119">
        <v>5962</v>
      </c>
    </row>
    <row r="29" spans="2:7" s="116" customFormat="1">
      <c r="B29" s="121"/>
      <c r="C29" s="122">
        <f>SUM(C22:C28)</f>
        <v>119893.14292596999</v>
      </c>
      <c r="D29" s="116">
        <f>SUM(D22:D28)</f>
        <v>129134.71471390438</v>
      </c>
      <c r="E29" s="122">
        <f>SUM(E22:E28)</f>
        <v>131163</v>
      </c>
      <c r="F29" s="116">
        <f>SUM(F22:F28)</f>
        <v>137685</v>
      </c>
      <c r="G29" s="122">
        <f>SUM(G22:G28)</f>
        <v>143890</v>
      </c>
    </row>
    <row r="30" spans="2:7" s="110" customFormat="1" ht="6" customHeight="1">
      <c r="C30" s="114"/>
      <c r="E30" s="114"/>
      <c r="G30" s="114"/>
    </row>
    <row r="31" spans="2:7" s="97" customFormat="1" ht="12" thickBot="1">
      <c r="B31" s="121" t="s">
        <v>114</v>
      </c>
      <c r="C31" s="124">
        <f>C19+C29</f>
        <v>1449546.14292597</v>
      </c>
      <c r="D31" s="125">
        <f>D19+D29</f>
        <v>1441802.7147139043</v>
      </c>
      <c r="E31" s="124">
        <f>E19+E29</f>
        <v>1429557</v>
      </c>
      <c r="F31" s="126">
        <f>F19+F29</f>
        <v>710940</v>
      </c>
      <c r="G31" s="127">
        <f>G19+G29</f>
        <v>691520</v>
      </c>
    </row>
    <row r="32" spans="2:7" ht="6" customHeight="1" thickTop="1">
      <c r="B32" s="110"/>
      <c r="C32" s="114"/>
      <c r="E32" s="114"/>
      <c r="G32" s="115"/>
    </row>
    <row r="33" spans="2:7" ht="9" customHeight="1">
      <c r="B33" s="116" t="s">
        <v>115</v>
      </c>
      <c r="C33" s="114"/>
      <c r="E33" s="114"/>
      <c r="G33" s="115"/>
    </row>
    <row r="34" spans="2:7">
      <c r="B34" s="116" t="s">
        <v>116</v>
      </c>
      <c r="C34" s="114"/>
      <c r="E34" s="114"/>
      <c r="G34" s="115"/>
    </row>
    <row r="35" spans="2:7">
      <c r="B35" s="110" t="s">
        <v>117</v>
      </c>
      <c r="C35" s="114">
        <v>18988</v>
      </c>
      <c r="D35" s="110">
        <v>18988</v>
      </c>
      <c r="E35" s="114">
        <v>18987.7</v>
      </c>
      <c r="F35" s="117">
        <v>18988</v>
      </c>
      <c r="G35" s="118">
        <v>18985</v>
      </c>
    </row>
    <row r="36" spans="2:7">
      <c r="B36" s="128" t="s">
        <v>118</v>
      </c>
      <c r="C36" s="114">
        <v>-100</v>
      </c>
      <c r="D36" s="110">
        <v>-78</v>
      </c>
      <c r="E36" s="114">
        <v>-80.7</v>
      </c>
      <c r="F36" s="117">
        <v>-80.7</v>
      </c>
      <c r="G36" s="118">
        <v>-90</v>
      </c>
    </row>
    <row r="37" spans="2:7">
      <c r="B37" s="110" t="s">
        <v>119</v>
      </c>
      <c r="C37" s="114">
        <v>0</v>
      </c>
      <c r="D37" s="110">
        <v>0</v>
      </c>
      <c r="E37" s="114">
        <v>22</v>
      </c>
      <c r="F37" s="117">
        <v>0</v>
      </c>
      <c r="G37" s="118">
        <v>39</v>
      </c>
    </row>
    <row r="38" spans="2:7">
      <c r="B38" s="110" t="s">
        <v>120</v>
      </c>
      <c r="C38" s="114">
        <v>56499</v>
      </c>
      <c r="D38" s="110">
        <v>56499</v>
      </c>
      <c r="E38" s="114">
        <v>56499</v>
      </c>
      <c r="F38" s="117">
        <v>56499</v>
      </c>
      <c r="G38" s="118">
        <v>56329</v>
      </c>
    </row>
    <row r="39" spans="2:7" ht="20.100000000000001" hidden="1" customHeight="1">
      <c r="B39" s="129" t="s">
        <v>121</v>
      </c>
      <c r="C39" s="114">
        <v>0</v>
      </c>
      <c r="D39" s="110">
        <v>0</v>
      </c>
      <c r="E39" s="114">
        <v>0</v>
      </c>
      <c r="F39" s="117">
        <v>0</v>
      </c>
      <c r="G39" s="118">
        <v>0</v>
      </c>
    </row>
    <row r="40" spans="2:7" ht="20.100000000000001" hidden="1" customHeight="1">
      <c r="B40" s="129" t="s">
        <v>122</v>
      </c>
      <c r="C40" s="114">
        <v>0</v>
      </c>
      <c r="D40" s="110">
        <v>0</v>
      </c>
      <c r="E40" s="114">
        <v>0</v>
      </c>
      <c r="F40" s="117">
        <v>0</v>
      </c>
      <c r="G40" s="118">
        <v>0</v>
      </c>
    </row>
    <row r="41" spans="2:7">
      <c r="B41" s="110" t="s">
        <v>123</v>
      </c>
      <c r="C41" s="114">
        <v>343950</v>
      </c>
      <c r="D41" s="110">
        <v>330883</v>
      </c>
      <c r="E41" s="114">
        <v>318193</v>
      </c>
      <c r="F41" s="117">
        <v>301342</v>
      </c>
      <c r="G41" s="118">
        <v>280901</v>
      </c>
    </row>
    <row r="42" spans="2:7">
      <c r="B42" s="123" t="s">
        <v>124</v>
      </c>
      <c r="C42" s="114">
        <v>7415</v>
      </c>
      <c r="D42" s="110">
        <v>10749</v>
      </c>
      <c r="E42" s="114">
        <v>-3351</v>
      </c>
      <c r="F42" s="117">
        <v>824</v>
      </c>
      <c r="G42" s="118">
        <v>1364</v>
      </c>
    </row>
    <row r="43" spans="2:7">
      <c r="B43" s="110" t="s">
        <v>125</v>
      </c>
      <c r="C43" s="119">
        <v>41086</v>
      </c>
      <c r="D43" s="120">
        <v>45133</v>
      </c>
      <c r="E43" s="119">
        <v>44767</v>
      </c>
      <c r="F43" s="130">
        <v>44368</v>
      </c>
      <c r="G43" s="131">
        <v>19393</v>
      </c>
    </row>
    <row r="44" spans="2:7" s="97" customFormat="1">
      <c r="B44" s="121" t="s">
        <v>126</v>
      </c>
      <c r="C44" s="122">
        <f>SUM(C35:C43)</f>
        <v>467838</v>
      </c>
      <c r="D44" s="116">
        <f>SUM(D35:D43)</f>
        <v>462174</v>
      </c>
      <c r="E44" s="122">
        <f>SUM(E35:E43)</f>
        <v>435037</v>
      </c>
      <c r="F44" s="132">
        <f>SUM(F35:F43)</f>
        <v>421940.3</v>
      </c>
      <c r="G44" s="133">
        <f>SUM(G35:G43)</f>
        <v>376921</v>
      </c>
    </row>
    <row r="45" spans="2:7">
      <c r="B45" s="110" t="s">
        <v>127</v>
      </c>
      <c r="C45" s="119">
        <v>29325</v>
      </c>
      <c r="D45" s="120">
        <v>32015</v>
      </c>
      <c r="E45" s="119">
        <v>32847</v>
      </c>
      <c r="F45" s="130">
        <v>25285</v>
      </c>
      <c r="G45" s="131">
        <v>16464</v>
      </c>
    </row>
    <row r="46" spans="2:7" s="97" customFormat="1">
      <c r="B46" s="121" t="s">
        <v>128</v>
      </c>
      <c r="C46" s="122">
        <f>SUM(C44:C45)</f>
        <v>497163</v>
      </c>
      <c r="D46" s="116">
        <f>SUM(D44:D45)</f>
        <v>494189</v>
      </c>
      <c r="E46" s="122">
        <f>SUM(E44:E45)</f>
        <v>467884</v>
      </c>
      <c r="F46" s="132">
        <f>SUM(F44:F45)</f>
        <v>447225.3</v>
      </c>
      <c r="G46" s="133">
        <f>SUM(G44:G45)</f>
        <v>393385</v>
      </c>
    </row>
    <row r="47" spans="2:7" ht="0.75" customHeight="1">
      <c r="B47" s="110"/>
      <c r="C47" s="114"/>
      <c r="E47" s="114"/>
      <c r="F47" s="117"/>
      <c r="G47" s="118"/>
    </row>
    <row r="48" spans="2:7">
      <c r="B48" s="116" t="s">
        <v>129</v>
      </c>
      <c r="C48" s="114"/>
      <c r="E48" s="114"/>
      <c r="F48" s="117"/>
      <c r="G48" s="118"/>
    </row>
    <row r="49" spans="2:7">
      <c r="B49" s="110" t="s">
        <v>130</v>
      </c>
      <c r="C49" s="114">
        <v>549947</v>
      </c>
      <c r="D49" s="110">
        <v>564203</v>
      </c>
      <c r="E49" s="114">
        <v>576953</v>
      </c>
      <c r="F49" s="117">
        <v>81474</v>
      </c>
      <c r="G49" s="118">
        <v>71354</v>
      </c>
    </row>
    <row r="50" spans="2:7">
      <c r="B50" s="110" t="s">
        <v>131</v>
      </c>
      <c r="C50" s="114">
        <v>8068</v>
      </c>
      <c r="D50" s="110">
        <v>10379</v>
      </c>
      <c r="E50" s="114">
        <v>10977.401103850065</v>
      </c>
      <c r="F50" s="117">
        <v>11221.673557100108</v>
      </c>
      <c r="G50" s="118">
        <v>11274.552425389917</v>
      </c>
    </row>
    <row r="51" spans="2:7">
      <c r="B51" s="110" t="s">
        <v>132</v>
      </c>
      <c r="C51" s="114">
        <v>5912</v>
      </c>
      <c r="D51" s="110">
        <v>6012</v>
      </c>
      <c r="E51" s="114">
        <v>7408</v>
      </c>
      <c r="F51" s="117">
        <v>4243</v>
      </c>
      <c r="G51" s="118">
        <v>4172</v>
      </c>
    </row>
    <row r="52" spans="2:7">
      <c r="B52" s="110" t="s">
        <v>133</v>
      </c>
      <c r="C52" s="114">
        <v>107</v>
      </c>
      <c r="D52" s="110">
        <v>186</v>
      </c>
      <c r="E52" s="114">
        <v>221</v>
      </c>
      <c r="F52" s="117">
        <v>289</v>
      </c>
      <c r="G52" s="118">
        <v>272</v>
      </c>
    </row>
    <row r="53" spans="2:7">
      <c r="B53" s="110" t="s">
        <v>134</v>
      </c>
      <c r="C53" s="114">
        <v>9554</v>
      </c>
      <c r="D53" s="110">
        <v>8853</v>
      </c>
      <c r="E53" s="114">
        <v>8796</v>
      </c>
      <c r="F53" s="117">
        <v>3737</v>
      </c>
      <c r="G53" s="118">
        <v>4022</v>
      </c>
    </row>
    <row r="54" spans="2:7">
      <c r="B54" s="110" t="s">
        <v>135</v>
      </c>
      <c r="C54" s="114">
        <v>13186</v>
      </c>
      <c r="D54" s="110">
        <v>11948</v>
      </c>
      <c r="E54" s="114">
        <v>11428</v>
      </c>
      <c r="F54" s="117">
        <v>10860</v>
      </c>
      <c r="G54" s="118">
        <v>10491</v>
      </c>
    </row>
    <row r="55" spans="2:7">
      <c r="B55" s="110" t="s">
        <v>136</v>
      </c>
      <c r="C55" s="119">
        <v>5512</v>
      </c>
      <c r="D55" s="120">
        <v>4036</v>
      </c>
      <c r="E55" s="119">
        <v>3987</v>
      </c>
      <c r="F55" s="130">
        <v>3912</v>
      </c>
      <c r="G55" s="131">
        <v>3679</v>
      </c>
    </row>
    <row r="56" spans="2:7" s="97" customFormat="1">
      <c r="B56" s="121"/>
      <c r="C56" s="122">
        <f>SUM(C49:C55)</f>
        <v>592286</v>
      </c>
      <c r="D56" s="116">
        <f>SUM(D49:D55)</f>
        <v>605617</v>
      </c>
      <c r="E56" s="122">
        <f>SUM(E49:E55)</f>
        <v>619770.4011038501</v>
      </c>
      <c r="F56" s="132">
        <f>SUM(F49:F55)</f>
        <v>115736.6735571001</v>
      </c>
      <c r="G56" s="133">
        <f>SUM(G49:G55)</f>
        <v>105264.55242538992</v>
      </c>
    </row>
    <row r="57" spans="2:7" ht="0.75" customHeight="1">
      <c r="B57" s="110"/>
      <c r="C57" s="114"/>
      <c r="E57" s="114"/>
      <c r="F57" s="117"/>
      <c r="G57" s="118"/>
    </row>
    <row r="58" spans="2:7">
      <c r="B58" s="116" t="s">
        <v>137</v>
      </c>
      <c r="C58" s="114"/>
      <c r="E58" s="114"/>
      <c r="F58" s="117"/>
      <c r="G58" s="118"/>
    </row>
    <row r="59" spans="2:7">
      <c r="B59" s="110" t="s">
        <v>130</v>
      </c>
      <c r="C59" s="114">
        <v>72309</v>
      </c>
      <c r="D59" s="110">
        <v>75864</v>
      </c>
      <c r="E59" s="114">
        <v>76538</v>
      </c>
      <c r="F59" s="117">
        <v>20424</v>
      </c>
      <c r="G59" s="118">
        <v>53868</v>
      </c>
    </row>
    <row r="60" spans="2:7">
      <c r="B60" s="110" t="s">
        <v>138</v>
      </c>
      <c r="C60" s="114">
        <v>31522</v>
      </c>
      <c r="D60" s="110">
        <v>27225</v>
      </c>
      <c r="E60" s="114">
        <v>27627.598896149935</v>
      </c>
      <c r="F60" s="117">
        <v>19027.026442899893</v>
      </c>
      <c r="G60" s="118">
        <v>20703.447574610083</v>
      </c>
    </row>
    <row r="61" spans="2:7">
      <c r="B61" s="110" t="s">
        <v>132</v>
      </c>
      <c r="C61" s="114">
        <v>1346</v>
      </c>
      <c r="D61" s="110">
        <v>974</v>
      </c>
      <c r="E61" s="114">
        <v>913</v>
      </c>
      <c r="F61" s="117">
        <v>410</v>
      </c>
      <c r="G61" s="118">
        <v>384</v>
      </c>
    </row>
    <row r="62" spans="2:7">
      <c r="B62" s="110" t="s">
        <v>133</v>
      </c>
      <c r="C62" s="114">
        <v>226</v>
      </c>
      <c r="D62" s="110">
        <v>245</v>
      </c>
      <c r="E62" s="114">
        <v>50</v>
      </c>
      <c r="F62" s="117">
        <v>415</v>
      </c>
      <c r="G62" s="118">
        <v>347</v>
      </c>
    </row>
    <row r="63" spans="2:7">
      <c r="B63" s="110" t="s">
        <v>139</v>
      </c>
      <c r="C63" s="114">
        <v>1500.1429259699999</v>
      </c>
      <c r="D63" s="110">
        <v>2561.7147139043741</v>
      </c>
      <c r="E63" s="114">
        <v>1549</v>
      </c>
      <c r="F63" s="117">
        <v>0</v>
      </c>
      <c r="G63" s="118">
        <v>0</v>
      </c>
    </row>
    <row r="64" spans="2:7">
      <c r="B64" s="110" t="s">
        <v>140</v>
      </c>
      <c r="C64" s="119">
        <v>253194</v>
      </c>
      <c r="D64" s="120">
        <v>235127</v>
      </c>
      <c r="E64" s="119">
        <v>235225</v>
      </c>
      <c r="F64" s="130">
        <v>107702</v>
      </c>
      <c r="G64" s="131">
        <v>117568</v>
      </c>
    </row>
    <row r="65" spans="2:7" s="97" customFormat="1">
      <c r="B65" s="116"/>
      <c r="C65" s="122">
        <f>SUM(C59:C64)</f>
        <v>360097.14292597002</v>
      </c>
      <c r="D65" s="116">
        <f>SUM(D59:D64)</f>
        <v>341996.71471390437</v>
      </c>
      <c r="E65" s="122">
        <f>SUM(E59:E64)</f>
        <v>341902.59889614995</v>
      </c>
      <c r="F65" s="132">
        <f>SUM(F59:F64)</f>
        <v>147978.02644289989</v>
      </c>
      <c r="G65" s="133">
        <f>SUM(G59:G64)</f>
        <v>192870.44757461007</v>
      </c>
    </row>
    <row r="66" spans="2:7" ht="2.25" customHeight="1">
      <c r="B66" s="110"/>
      <c r="C66" s="114"/>
      <c r="E66" s="114"/>
      <c r="F66" s="117"/>
      <c r="G66" s="118"/>
    </row>
    <row r="67" spans="2:7" s="97" customFormat="1">
      <c r="B67" s="121" t="s">
        <v>141</v>
      </c>
      <c r="C67" s="122">
        <f>C56+C65</f>
        <v>952383.14292597002</v>
      </c>
      <c r="D67" s="116">
        <f>D56+D65</f>
        <v>947613.71471390431</v>
      </c>
      <c r="E67" s="122">
        <f>E56+E65</f>
        <v>961673</v>
      </c>
      <c r="F67" s="132">
        <f>F56+F65</f>
        <v>263714.7</v>
      </c>
      <c r="G67" s="133">
        <f>G56+G65</f>
        <v>298135</v>
      </c>
    </row>
    <row r="68" spans="2:7" ht="12" thickBot="1">
      <c r="B68" s="121" t="s">
        <v>142</v>
      </c>
      <c r="C68" s="124">
        <f>C46+C67</f>
        <v>1449546.14292597</v>
      </c>
      <c r="D68" s="125">
        <f>D46+D67</f>
        <v>1441802.7147139043</v>
      </c>
      <c r="E68" s="124">
        <f>E46+E67</f>
        <v>1429557</v>
      </c>
      <c r="F68" s="126">
        <f>F46+F67</f>
        <v>710940</v>
      </c>
      <c r="G68" s="127">
        <f>G46+G67</f>
        <v>691520</v>
      </c>
    </row>
    <row r="69" spans="2:7" ht="6" customHeight="1" thickTop="1"/>
    <row r="70" spans="2:7">
      <c r="F70" s="110"/>
      <c r="G70" s="110"/>
    </row>
  </sheetData>
  <mergeCells count="1">
    <mergeCell ref="B7:B8"/>
  </mergeCells>
  <hyperlinks>
    <hyperlink ref="A1" location="Cover!E6" display="INDEX"/>
  </hyperlinks>
  <pageMargins left="0.75" right="0.75" top="1" bottom="1" header="0.5" footer="0.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Normal="100" zoomScaleSheetLayoutView="100" workbookViewId="0"/>
  </sheetViews>
  <sheetFormatPr defaultRowHeight="11.25"/>
  <cols>
    <col min="1" max="1" width="5.42578125" style="81" customWidth="1"/>
    <col min="2" max="2" width="49.28515625" style="81" customWidth="1"/>
    <col min="3" max="6" width="8.7109375" style="226" customWidth="1"/>
    <col min="7" max="7" width="9.5703125" style="226" customWidth="1"/>
    <col min="8" max="16384" width="9.140625" style="81"/>
  </cols>
  <sheetData>
    <row r="1" spans="1:7">
      <c r="A1" s="21" t="s">
        <v>21</v>
      </c>
      <c r="B1" s="80" t="s">
        <v>66</v>
      </c>
    </row>
    <row r="2" spans="1:7">
      <c r="C2" s="204"/>
      <c r="D2" s="81"/>
      <c r="E2" s="81"/>
      <c r="F2" s="81"/>
      <c r="G2" s="81"/>
    </row>
    <row r="3" spans="1:7">
      <c r="A3" s="134">
        <v>3</v>
      </c>
      <c r="B3" s="204" t="s">
        <v>202</v>
      </c>
      <c r="C3" s="86"/>
      <c r="D3" s="81"/>
      <c r="E3" s="81"/>
      <c r="F3" s="81"/>
      <c r="G3" s="81"/>
    </row>
    <row r="4" spans="1:7">
      <c r="A4" s="134"/>
      <c r="B4" s="204"/>
      <c r="C4" s="86"/>
      <c r="D4" s="81"/>
      <c r="E4" s="81"/>
      <c r="F4" s="81"/>
      <c r="G4" s="86"/>
    </row>
    <row r="5" spans="1:7">
      <c r="A5" s="134"/>
      <c r="B5" s="204"/>
      <c r="C5" s="86"/>
      <c r="D5" s="81"/>
      <c r="E5" s="81"/>
      <c r="F5" s="81"/>
      <c r="G5" s="86"/>
    </row>
    <row r="6" spans="1:7">
      <c r="A6" s="134"/>
      <c r="B6" s="204"/>
      <c r="C6" s="86"/>
      <c r="D6" s="81"/>
      <c r="E6" s="81"/>
      <c r="F6" s="81"/>
      <c r="G6" s="86" t="s">
        <v>97</v>
      </c>
    </row>
    <row r="7" spans="1:7">
      <c r="B7" s="205" t="s">
        <v>0</v>
      </c>
      <c r="C7" s="349" t="s">
        <v>1</v>
      </c>
      <c r="D7" s="349"/>
      <c r="E7" s="349"/>
      <c r="F7" s="349"/>
      <c r="G7" s="349"/>
    </row>
    <row r="8" spans="1:7">
      <c r="B8" s="206"/>
      <c r="C8" s="207" t="s">
        <v>248</v>
      </c>
      <c r="D8" s="207" t="s">
        <v>232</v>
      </c>
      <c r="E8" s="207" t="s">
        <v>67</v>
      </c>
      <c r="F8" s="207" t="s">
        <v>68</v>
      </c>
      <c r="G8" s="207" t="s">
        <v>64</v>
      </c>
    </row>
    <row r="9" spans="1:7">
      <c r="B9" s="208" t="s">
        <v>166</v>
      </c>
      <c r="C9" s="209"/>
      <c r="D9" s="264"/>
      <c r="E9" s="265"/>
      <c r="F9" s="267"/>
      <c r="G9" s="266"/>
    </row>
    <row r="10" spans="1:7">
      <c r="B10" s="210"/>
      <c r="C10" s="211"/>
      <c r="D10" s="227"/>
      <c r="E10" s="211"/>
      <c r="F10" s="227"/>
      <c r="G10" s="211"/>
    </row>
    <row r="11" spans="1:7" s="97" customFormat="1">
      <c r="B11" s="210" t="s">
        <v>227</v>
      </c>
      <c r="C11" s="94">
        <v>15494.579176040002</v>
      </c>
      <c r="D11" s="228">
        <v>22267</v>
      </c>
      <c r="E11" s="212">
        <v>20719</v>
      </c>
      <c r="F11" s="228">
        <v>24412</v>
      </c>
      <c r="G11" s="212">
        <v>25337</v>
      </c>
    </row>
    <row r="12" spans="1:7">
      <c r="B12" s="213"/>
      <c r="C12" s="214"/>
      <c r="D12" s="229"/>
      <c r="E12" s="214"/>
      <c r="F12" s="229"/>
      <c r="G12" s="214"/>
    </row>
    <row r="13" spans="1:7">
      <c r="B13" s="215" t="s">
        <v>167</v>
      </c>
      <c r="C13" s="214"/>
      <c r="D13" s="229"/>
      <c r="E13" s="214"/>
      <c r="F13" s="229"/>
      <c r="G13" s="214"/>
    </row>
    <row r="14" spans="1:7">
      <c r="B14" s="216" t="s">
        <v>168</v>
      </c>
      <c r="C14" s="217">
        <v>27107.496037749996</v>
      </c>
      <c r="D14" s="230">
        <v>25790</v>
      </c>
      <c r="E14" s="217">
        <v>19467</v>
      </c>
      <c r="F14" s="230">
        <v>16954</v>
      </c>
      <c r="G14" s="217">
        <v>15881</v>
      </c>
    </row>
    <row r="15" spans="1:7">
      <c r="B15" s="216" t="s">
        <v>169</v>
      </c>
      <c r="C15" s="217">
        <v>-386</v>
      </c>
      <c r="D15" s="230">
        <v>-2939</v>
      </c>
      <c r="E15" s="217">
        <v>-2510</v>
      </c>
      <c r="F15" s="230">
        <v>-4995</v>
      </c>
      <c r="G15" s="217">
        <v>-4464</v>
      </c>
    </row>
    <row r="16" spans="1:7">
      <c r="B16" s="216" t="s">
        <v>170</v>
      </c>
      <c r="C16" s="217">
        <v>7856</v>
      </c>
      <c r="D16" s="230">
        <v>6258</v>
      </c>
      <c r="E16" s="217">
        <v>6708</v>
      </c>
      <c r="F16" s="230">
        <v>4636</v>
      </c>
      <c r="G16" s="217">
        <v>4198</v>
      </c>
    </row>
    <row r="17" spans="2:7">
      <c r="B17" s="216" t="s">
        <v>171</v>
      </c>
      <c r="C17" s="217">
        <v>-0.58273700000000161</v>
      </c>
      <c r="D17" s="230">
        <v>2</v>
      </c>
      <c r="E17" s="217">
        <v>55</v>
      </c>
      <c r="F17" s="230">
        <v>32</v>
      </c>
      <c r="G17" s="217">
        <v>10</v>
      </c>
    </row>
    <row r="18" spans="2:7">
      <c r="B18" s="216" t="s">
        <v>172</v>
      </c>
      <c r="C18" s="217">
        <v>398.42070042</v>
      </c>
      <c r="D18" s="230">
        <v>414</v>
      </c>
      <c r="E18" s="217">
        <v>433</v>
      </c>
      <c r="F18" s="230">
        <v>357</v>
      </c>
      <c r="G18" s="217">
        <v>353</v>
      </c>
    </row>
    <row r="19" spans="2:7">
      <c r="B19" s="218" t="s">
        <v>173</v>
      </c>
      <c r="C19" s="217">
        <v>75.568627040000024</v>
      </c>
      <c r="D19" s="230">
        <v>103</v>
      </c>
      <c r="E19" s="217">
        <v>157</v>
      </c>
      <c r="F19" s="230">
        <v>261</v>
      </c>
      <c r="G19" s="217">
        <v>94</v>
      </c>
    </row>
    <row r="20" spans="2:7">
      <c r="B20" s="216"/>
      <c r="C20" s="217"/>
      <c r="D20" s="230"/>
      <c r="E20" s="217"/>
      <c r="F20" s="230"/>
      <c r="G20" s="217"/>
    </row>
    <row r="21" spans="2:7" s="97" customFormat="1">
      <c r="B21" s="219" t="s">
        <v>174</v>
      </c>
      <c r="C21" s="212">
        <f>SUM(C11:C19)</f>
        <v>50545.481804249997</v>
      </c>
      <c r="D21" s="228">
        <f>SUM(D11:D19)</f>
        <v>51895</v>
      </c>
      <c r="E21" s="212">
        <f>SUM(E11:E19)</f>
        <v>45029</v>
      </c>
      <c r="F21" s="228">
        <f>SUM(F11:F19)</f>
        <v>41657</v>
      </c>
      <c r="G21" s="212">
        <f>SUM(G11:G19)</f>
        <v>41409</v>
      </c>
    </row>
    <row r="22" spans="2:7">
      <c r="B22" s="216"/>
      <c r="C22" s="217"/>
      <c r="D22" s="230"/>
      <c r="E22" s="217"/>
      <c r="F22" s="230"/>
      <c r="G22" s="217"/>
    </row>
    <row r="23" spans="2:7">
      <c r="B23" s="220" t="s">
        <v>175</v>
      </c>
      <c r="C23" s="217">
        <v>-7072.7272877582545</v>
      </c>
      <c r="D23" s="230">
        <v>-3730</v>
      </c>
      <c r="E23" s="217">
        <v>-1244</v>
      </c>
      <c r="F23" s="230">
        <v>7371</v>
      </c>
      <c r="G23" s="217">
        <v>5872</v>
      </c>
    </row>
    <row r="24" spans="2:7">
      <c r="B24" s="216" t="s">
        <v>176</v>
      </c>
      <c r="C24" s="217">
        <v>33.518016340000145</v>
      </c>
      <c r="D24" s="230">
        <v>-178</v>
      </c>
      <c r="E24" s="217">
        <v>67</v>
      </c>
      <c r="F24" s="230">
        <v>313</v>
      </c>
      <c r="G24" s="217">
        <v>61</v>
      </c>
    </row>
    <row r="25" spans="2:7">
      <c r="B25" s="216" t="s">
        <v>177</v>
      </c>
      <c r="C25" s="217">
        <v>5170.3077311892994</v>
      </c>
      <c r="D25" s="230">
        <v>-3158</v>
      </c>
      <c r="E25" s="217">
        <v>13835</v>
      </c>
      <c r="F25" s="230">
        <v>-12431</v>
      </c>
      <c r="G25" s="217">
        <v>2553</v>
      </c>
    </row>
    <row r="26" spans="2:7">
      <c r="B26" s="216" t="s">
        <v>178</v>
      </c>
      <c r="C26" s="217">
        <v>9.0579931299996588</v>
      </c>
      <c r="D26" s="230">
        <v>-338</v>
      </c>
      <c r="E26" s="217">
        <v>227</v>
      </c>
      <c r="F26" s="230">
        <v>54</v>
      </c>
      <c r="G26" s="217">
        <v>130</v>
      </c>
    </row>
    <row r="27" spans="2:7">
      <c r="B27" s="213" t="s">
        <v>228</v>
      </c>
      <c r="C27" s="217">
        <v>2667.7629155100008</v>
      </c>
      <c r="D27" s="230">
        <v>526</v>
      </c>
      <c r="E27" s="217">
        <v>607</v>
      </c>
      <c r="F27" s="230">
        <v>397</v>
      </c>
      <c r="G27" s="217">
        <v>441</v>
      </c>
    </row>
    <row r="28" spans="2:7">
      <c r="B28" s="216" t="s">
        <v>229</v>
      </c>
      <c r="C28" s="217">
        <v>-2359.2137346599989</v>
      </c>
      <c r="D28" s="230">
        <v>-864</v>
      </c>
      <c r="E28" s="217">
        <v>-863</v>
      </c>
      <c r="F28" s="230">
        <v>-2320</v>
      </c>
      <c r="G28" s="217">
        <v>-829</v>
      </c>
    </row>
    <row r="29" spans="2:7">
      <c r="B29" s="216" t="s">
        <v>179</v>
      </c>
      <c r="C29" s="217">
        <v>78.048757030000047</v>
      </c>
      <c r="D29" s="230">
        <v>249</v>
      </c>
      <c r="E29" s="217">
        <v>167</v>
      </c>
      <c r="F29" s="230">
        <v>216</v>
      </c>
      <c r="G29" s="217">
        <v>431</v>
      </c>
    </row>
    <row r="30" spans="2:7">
      <c r="B30" s="216" t="s">
        <v>180</v>
      </c>
      <c r="C30" s="217">
        <v>-6833.876438629999</v>
      </c>
      <c r="D30" s="230">
        <v>-9351</v>
      </c>
      <c r="E30" s="217">
        <v>-2130</v>
      </c>
      <c r="F30" s="230">
        <v>-7392</v>
      </c>
      <c r="G30" s="217">
        <v>-4363</v>
      </c>
    </row>
    <row r="31" spans="2:7">
      <c r="B31" s="216"/>
      <c r="C31" s="217"/>
      <c r="D31" s="230"/>
      <c r="E31" s="217"/>
      <c r="F31" s="230"/>
      <c r="G31" s="217"/>
    </row>
    <row r="32" spans="2:7" s="97" customFormat="1">
      <c r="B32" s="219" t="s">
        <v>181</v>
      </c>
      <c r="C32" s="212">
        <f>SUM(C21:C30)</f>
        <v>42238.359756401042</v>
      </c>
      <c r="D32" s="228">
        <f>SUM(D21:D30)</f>
        <v>35051</v>
      </c>
      <c r="E32" s="212">
        <f>SUM(E21:E30)</f>
        <v>55695</v>
      </c>
      <c r="F32" s="228">
        <f>SUM(F21:F30)</f>
        <v>27865</v>
      </c>
      <c r="G32" s="212">
        <f>SUM(G21:G30)</f>
        <v>45705</v>
      </c>
    </row>
    <row r="33" spans="2:7">
      <c r="B33" s="216"/>
      <c r="C33" s="217"/>
      <c r="D33" s="230"/>
      <c r="E33" s="217"/>
      <c r="F33" s="230"/>
      <c r="G33" s="217"/>
    </row>
    <row r="34" spans="2:7">
      <c r="B34" s="219" t="s">
        <v>182</v>
      </c>
      <c r="C34" s="217"/>
      <c r="D34" s="230"/>
      <c r="E34" s="217"/>
      <c r="F34" s="230"/>
      <c r="G34" s="217"/>
    </row>
    <row r="35" spans="2:7">
      <c r="B35" s="216"/>
      <c r="C35" s="217"/>
      <c r="D35" s="230"/>
      <c r="E35" s="217"/>
      <c r="F35" s="230"/>
      <c r="G35" s="217"/>
    </row>
    <row r="36" spans="2:7">
      <c r="B36" s="216" t="s">
        <v>236</v>
      </c>
      <c r="C36" s="217">
        <v>-25720.36189212832</v>
      </c>
      <c r="D36" s="230">
        <v>-28344</v>
      </c>
      <c r="E36" s="217">
        <v>-19064</v>
      </c>
      <c r="F36" s="230">
        <v>-23817</v>
      </c>
      <c r="G36" s="217">
        <v>-28304</v>
      </c>
    </row>
    <row r="37" spans="2:7">
      <c r="B37" s="216" t="s">
        <v>237</v>
      </c>
      <c r="C37" s="217">
        <v>-1199.8468650519208</v>
      </c>
      <c r="D37" s="230">
        <v>-813</v>
      </c>
      <c r="E37" s="217">
        <v>-157826</v>
      </c>
      <c r="F37" s="230">
        <v>-762</v>
      </c>
      <c r="G37" s="217">
        <v>-292</v>
      </c>
    </row>
    <row r="38" spans="2:7">
      <c r="B38" s="216" t="s">
        <v>183</v>
      </c>
      <c r="C38" s="217">
        <v>12729.187113029999</v>
      </c>
      <c r="D38" s="230">
        <v>815</v>
      </c>
      <c r="E38" s="217">
        <v>33148</v>
      </c>
      <c r="F38" s="230">
        <v>19796</v>
      </c>
      <c r="G38" s="217">
        <v>-13293</v>
      </c>
    </row>
    <row r="39" spans="2:7">
      <c r="B39" s="213" t="s">
        <v>230</v>
      </c>
      <c r="C39" s="217">
        <v>224.74478053313214</v>
      </c>
      <c r="D39" s="230">
        <v>-11744</v>
      </c>
      <c r="E39" s="217">
        <v>-360932</v>
      </c>
      <c r="F39" s="230">
        <v>1.1245160600013733</v>
      </c>
      <c r="G39" s="260">
        <v>0</v>
      </c>
    </row>
    <row r="40" spans="2:7">
      <c r="B40" s="213" t="s">
        <v>231</v>
      </c>
      <c r="C40" s="217">
        <v>7.2492000000000001E-2</v>
      </c>
      <c r="D40" s="261">
        <v>0</v>
      </c>
      <c r="E40" s="260">
        <v>0</v>
      </c>
      <c r="F40" s="261">
        <v>0</v>
      </c>
      <c r="G40" s="260">
        <v>0</v>
      </c>
    </row>
    <row r="41" spans="2:7">
      <c r="B41" s="210"/>
      <c r="C41" s="217"/>
      <c r="D41" s="230"/>
      <c r="E41" s="217"/>
      <c r="F41" s="230"/>
      <c r="G41" s="217"/>
    </row>
    <row r="42" spans="2:7" s="97" customFormat="1">
      <c r="B42" s="221" t="s">
        <v>184</v>
      </c>
      <c r="C42" s="212">
        <f>SUM(C36:C40)</f>
        <v>-13966.20437161711</v>
      </c>
      <c r="D42" s="228">
        <f>SUM(D36:D40)</f>
        <v>-40086</v>
      </c>
      <c r="E42" s="212">
        <f>SUM(E36:E40)</f>
        <v>-504674</v>
      </c>
      <c r="F42" s="228">
        <f>SUM(F36:F40)</f>
        <v>-4781.875483939999</v>
      </c>
      <c r="G42" s="212">
        <f>SUM(G36:G40)</f>
        <v>-41889</v>
      </c>
    </row>
    <row r="43" spans="2:7">
      <c r="B43" s="218"/>
      <c r="C43" s="217"/>
      <c r="D43" s="230"/>
      <c r="E43" s="217"/>
      <c r="F43" s="230"/>
      <c r="G43" s="217"/>
    </row>
    <row r="44" spans="2:7" s="97" customFormat="1">
      <c r="B44" s="219" t="s">
        <v>185</v>
      </c>
      <c r="C44" s="212"/>
      <c r="D44" s="228"/>
      <c r="E44" s="212"/>
      <c r="F44" s="228"/>
      <c r="G44" s="212"/>
    </row>
    <row r="45" spans="2:7">
      <c r="B45" s="216"/>
      <c r="C45" s="217"/>
      <c r="D45" s="230"/>
      <c r="E45" s="217"/>
      <c r="F45" s="230"/>
      <c r="G45" s="217"/>
    </row>
    <row r="46" spans="2:7">
      <c r="B46" s="216" t="s">
        <v>186</v>
      </c>
      <c r="C46" s="217">
        <v>76275.099906941527</v>
      </c>
      <c r="D46" s="230">
        <v>26375</v>
      </c>
      <c r="E46" s="217">
        <v>467187</v>
      </c>
      <c r="F46" s="230">
        <v>10226</v>
      </c>
      <c r="G46" s="217">
        <v>16050</v>
      </c>
    </row>
    <row r="47" spans="2:7">
      <c r="B47" s="218" t="s">
        <v>187</v>
      </c>
      <c r="C47" s="217">
        <v>-96969.556943562799</v>
      </c>
      <c r="D47" s="230">
        <v>-22163</v>
      </c>
      <c r="E47" s="217">
        <v>-11307</v>
      </c>
      <c r="F47" s="230">
        <v>-12575</v>
      </c>
      <c r="G47" s="217">
        <v>-19587</v>
      </c>
    </row>
    <row r="48" spans="2:7">
      <c r="B48" s="218" t="s">
        <v>188</v>
      </c>
      <c r="C48" s="217">
        <v>-1.9000000150981577E-7</v>
      </c>
      <c r="D48" s="230">
        <v>-22</v>
      </c>
      <c r="E48" s="217">
        <v>22</v>
      </c>
      <c r="F48" s="230">
        <v>-36</v>
      </c>
      <c r="G48" s="217">
        <v>36</v>
      </c>
    </row>
    <row r="49" spans="2:7">
      <c r="B49" s="218" t="s">
        <v>238</v>
      </c>
      <c r="C49" s="217">
        <v>-121.50454116000003</v>
      </c>
      <c r="D49" s="230">
        <v>-83</v>
      </c>
      <c r="E49" s="260">
        <v>0</v>
      </c>
      <c r="F49" s="261">
        <v>0</v>
      </c>
      <c r="G49" s="217">
        <v>0</v>
      </c>
    </row>
    <row r="50" spans="2:7">
      <c r="B50" s="218" t="s">
        <v>189</v>
      </c>
      <c r="C50" s="217">
        <v>-5717.3029127299997</v>
      </c>
      <c r="D50" s="230">
        <v>-6849</v>
      </c>
      <c r="E50" s="217">
        <v>-2344</v>
      </c>
      <c r="F50" s="230">
        <v>-1509</v>
      </c>
      <c r="G50" s="217">
        <v>-1587</v>
      </c>
    </row>
    <row r="51" spans="2:7">
      <c r="B51" s="218" t="s">
        <v>190</v>
      </c>
      <c r="C51" s="217">
        <v>47.987215306558014</v>
      </c>
      <c r="D51" s="230">
        <v>36</v>
      </c>
      <c r="E51" s="260">
        <v>0</v>
      </c>
      <c r="F51" s="230">
        <v>74</v>
      </c>
      <c r="G51" s="217">
        <v>22</v>
      </c>
    </row>
    <row r="52" spans="2:7">
      <c r="B52" s="218" t="s">
        <v>191</v>
      </c>
      <c r="C52" s="217">
        <v>-0.25236782000047242</v>
      </c>
      <c r="D52" s="230">
        <v>-4428</v>
      </c>
      <c r="E52" s="260">
        <v>0</v>
      </c>
      <c r="F52" s="261">
        <v>0</v>
      </c>
      <c r="G52" s="217">
        <v>0</v>
      </c>
    </row>
    <row r="53" spans="2:7">
      <c r="B53" s="216" t="s">
        <v>209</v>
      </c>
      <c r="C53" s="217">
        <v>-5773.4015410837719</v>
      </c>
      <c r="D53" s="261">
        <v>0</v>
      </c>
      <c r="E53" s="260">
        <v>0</v>
      </c>
      <c r="F53" s="261">
        <v>0</v>
      </c>
      <c r="G53" s="217">
        <v>-74</v>
      </c>
    </row>
    <row r="54" spans="2:7">
      <c r="B54" s="216"/>
      <c r="C54" s="217"/>
      <c r="D54" s="230"/>
      <c r="E54" s="217"/>
      <c r="F54" s="230"/>
      <c r="G54" s="217"/>
    </row>
    <row r="55" spans="2:7" s="97" customFormat="1">
      <c r="B55" s="221" t="s">
        <v>192</v>
      </c>
      <c r="C55" s="212">
        <f>SUM(C46:C53)</f>
        <v>-32258.931184298486</v>
      </c>
      <c r="D55" s="228">
        <f>SUM(D46:D53)</f>
        <v>-7134</v>
      </c>
      <c r="E55" s="212">
        <f>SUM(E46:E53)</f>
        <v>453558</v>
      </c>
      <c r="F55" s="228">
        <f>SUM(F46:F53)</f>
        <v>-3820</v>
      </c>
      <c r="G55" s="212">
        <f>SUM(G46:G53)</f>
        <v>-5140</v>
      </c>
    </row>
    <row r="56" spans="2:7">
      <c r="B56" s="219"/>
      <c r="C56" s="217"/>
      <c r="D56" s="230"/>
      <c r="E56" s="217"/>
      <c r="F56" s="230"/>
      <c r="G56" s="217"/>
    </row>
    <row r="57" spans="2:7">
      <c r="B57" s="213" t="s">
        <v>193</v>
      </c>
      <c r="C57" s="217"/>
      <c r="D57" s="230"/>
      <c r="E57" s="217"/>
      <c r="F57" s="230"/>
      <c r="G57" s="217"/>
    </row>
    <row r="58" spans="2:7" s="223" customFormat="1" ht="22.5">
      <c r="B58" s="222" t="s">
        <v>194</v>
      </c>
      <c r="C58" s="212">
        <f>C32+C42+C55</f>
        <v>-3986.7757995145548</v>
      </c>
      <c r="D58" s="228">
        <f>D32+D42+D55</f>
        <v>-12169</v>
      </c>
      <c r="E58" s="212">
        <f>E32+E42+E55</f>
        <v>4579</v>
      </c>
      <c r="F58" s="228">
        <f>F32+F42+F55</f>
        <v>19263.124516060001</v>
      </c>
      <c r="G58" s="212">
        <f>G32+G42+G55</f>
        <v>-1324</v>
      </c>
    </row>
    <row r="59" spans="2:7" ht="7.5" customHeight="1">
      <c r="B59" s="216"/>
      <c r="C59" s="217"/>
      <c r="D59" s="230"/>
      <c r="E59" s="217"/>
      <c r="F59" s="230"/>
      <c r="G59" s="217"/>
    </row>
    <row r="60" spans="2:7">
      <c r="B60" s="216" t="s">
        <v>195</v>
      </c>
      <c r="C60" s="217">
        <v>17371</v>
      </c>
      <c r="D60" s="230">
        <v>29540</v>
      </c>
      <c r="E60" s="217">
        <v>24961</v>
      </c>
      <c r="F60" s="230">
        <v>5698</v>
      </c>
      <c r="G60" s="217">
        <v>7022</v>
      </c>
    </row>
    <row r="61" spans="2:7" s="97" customFormat="1">
      <c r="B61" s="224" t="s">
        <v>196</v>
      </c>
      <c r="C61" s="225">
        <f>C58+C60</f>
        <v>13384.224200485445</v>
      </c>
      <c r="D61" s="263">
        <f>D58+D60</f>
        <v>17371</v>
      </c>
      <c r="E61" s="225">
        <f>E58+E60</f>
        <v>29540</v>
      </c>
      <c r="F61" s="263">
        <f>F58+F60</f>
        <v>24961.124516060001</v>
      </c>
      <c r="G61" s="225">
        <f>G58+G60</f>
        <v>5698</v>
      </c>
    </row>
    <row r="62" spans="2:7">
      <c r="F62" s="231"/>
    </row>
  </sheetData>
  <mergeCells count="1">
    <mergeCell ref="C7:G7"/>
  </mergeCells>
  <hyperlinks>
    <hyperlink ref="A1" location="Cover!E6" display="INDEX"/>
  </hyperlinks>
  <pageMargins left="0.7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showGridLines="0" view="pageBreakPreview" zoomScaleNormal="100" zoomScaleSheetLayoutView="100" workbookViewId="0"/>
  </sheetViews>
  <sheetFormatPr defaultRowHeight="11.25"/>
  <cols>
    <col min="1" max="1" width="7.140625" style="11" customWidth="1"/>
    <col min="2" max="2" width="38.710937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2.85546875" style="2" customWidth="1"/>
    <col min="7" max="7" width="12.7109375" style="2" customWidth="1"/>
    <col min="8" max="11" width="9.140625" style="2"/>
    <col min="12" max="12" width="5.7109375" style="2" customWidth="1"/>
    <col min="13" max="16384" width="9.140625" style="2"/>
  </cols>
  <sheetData>
    <row r="1" spans="1:10">
      <c r="A1" s="21" t="s">
        <v>21</v>
      </c>
    </row>
    <row r="3" spans="1:10" ht="12.6" customHeight="1">
      <c r="A3" s="22">
        <v>4</v>
      </c>
      <c r="B3" s="1" t="s">
        <v>203</v>
      </c>
      <c r="C3" s="1"/>
      <c r="D3" s="1"/>
      <c r="E3" s="1"/>
      <c r="F3" s="1"/>
      <c r="G3" s="1"/>
    </row>
    <row r="4" spans="1:10" ht="12.6" customHeight="1">
      <c r="A4" s="23"/>
      <c r="B4" s="1"/>
      <c r="C4" s="1"/>
      <c r="D4" s="1"/>
      <c r="E4" s="1"/>
      <c r="F4" s="1"/>
      <c r="G4" s="1"/>
    </row>
    <row r="5" spans="1:10" ht="12.6" customHeight="1">
      <c r="A5" s="23"/>
      <c r="B5" s="63"/>
      <c r="C5" s="63"/>
      <c r="D5" s="63"/>
      <c r="E5" s="63"/>
      <c r="F5" s="63"/>
      <c r="G5" s="3" t="s">
        <v>207</v>
      </c>
      <c r="H5" s="63"/>
      <c r="I5" s="63"/>
    </row>
    <row r="6" spans="1:10" ht="12.6" customHeight="1">
      <c r="A6" s="23"/>
      <c r="B6" s="143" t="s">
        <v>0</v>
      </c>
      <c r="C6" s="360" t="s">
        <v>1</v>
      </c>
      <c r="D6" s="361"/>
      <c r="E6" s="361"/>
      <c r="F6" s="361"/>
      <c r="G6" s="361"/>
    </row>
    <row r="7" spans="1:10" ht="24.95" customHeight="1">
      <c r="A7" s="23"/>
      <c r="B7" s="143"/>
      <c r="C7" s="142" t="s">
        <v>249</v>
      </c>
      <c r="D7" s="142" t="s">
        <v>233</v>
      </c>
      <c r="E7" s="142" t="s">
        <v>143</v>
      </c>
      <c r="F7" s="142" t="s">
        <v>65</v>
      </c>
      <c r="G7" s="142" t="s">
        <v>144</v>
      </c>
      <c r="H7" s="70"/>
      <c r="I7" s="70"/>
      <c r="J7" s="70"/>
    </row>
    <row r="8" spans="1:10" ht="12.6" customHeight="1">
      <c r="A8" s="23"/>
      <c r="B8" s="135" t="s">
        <v>4</v>
      </c>
      <c r="C8" s="235">
        <v>157560</v>
      </c>
      <c r="D8" s="136">
        <v>152150</v>
      </c>
      <c r="E8" s="235">
        <v>122308</v>
      </c>
      <c r="F8" s="136">
        <v>107491</v>
      </c>
      <c r="G8" s="144">
        <v>103053</v>
      </c>
    </row>
    <row r="9" spans="1:10" ht="12.6" customHeight="1">
      <c r="A9" s="23"/>
      <c r="B9" s="137" t="s">
        <v>250</v>
      </c>
      <c r="C9" s="236">
        <v>53211.493435910001</v>
      </c>
      <c r="D9" s="138">
        <v>51212.25</v>
      </c>
      <c r="E9" s="236">
        <v>45121.75</v>
      </c>
      <c r="F9" s="138">
        <v>41805.350000000006</v>
      </c>
      <c r="G9" s="144">
        <v>40823</v>
      </c>
    </row>
    <row r="10" spans="1:10" ht="12.6" customHeight="1">
      <c r="A10" s="23"/>
      <c r="B10" s="137" t="s">
        <v>255</v>
      </c>
      <c r="C10" s="336">
        <v>0</v>
      </c>
      <c r="D10" s="138">
        <v>0.25</v>
      </c>
      <c r="E10" s="236">
        <v>981.75</v>
      </c>
      <c r="F10" s="309">
        <v>976.35</v>
      </c>
      <c r="G10" s="275">
        <v>0</v>
      </c>
    </row>
    <row r="11" spans="1:10" ht="12.6" customHeight="1">
      <c r="A11" s="23"/>
      <c r="B11" s="137" t="s">
        <v>256</v>
      </c>
      <c r="C11" s="236">
        <v>3395.4934359099998</v>
      </c>
      <c r="D11" s="274">
        <v>0</v>
      </c>
      <c r="E11" s="336">
        <v>0</v>
      </c>
      <c r="F11" s="274">
        <v>0</v>
      </c>
      <c r="G11" s="275">
        <v>0</v>
      </c>
    </row>
    <row r="12" spans="1:10" ht="12.6" customHeight="1">
      <c r="A12" s="23"/>
      <c r="B12" s="137" t="s">
        <v>251</v>
      </c>
      <c r="C12" s="236">
        <v>49816</v>
      </c>
      <c r="D12" s="138">
        <v>51212</v>
      </c>
      <c r="E12" s="236">
        <v>44140</v>
      </c>
      <c r="F12" s="138">
        <v>40829</v>
      </c>
      <c r="G12" s="144">
        <v>40823</v>
      </c>
    </row>
    <row r="13" spans="1:10">
      <c r="A13" s="23"/>
      <c r="B13" s="137" t="s">
        <v>63</v>
      </c>
      <c r="C13" s="236">
        <v>22708.310786722664</v>
      </c>
      <c r="D13" s="138">
        <v>25422.081462343849</v>
      </c>
      <c r="E13" s="236">
        <v>24673.427750457937</v>
      </c>
      <c r="F13" s="138">
        <v>23875.434039246902</v>
      </c>
      <c r="G13" s="144">
        <v>24942.42146062557</v>
      </c>
    </row>
    <row r="14" spans="1:10" ht="22.5">
      <c r="A14" s="23"/>
      <c r="B14" s="135" t="s">
        <v>61</v>
      </c>
      <c r="C14" s="236">
        <v>43853.939300739992</v>
      </c>
      <c r="D14" s="138">
        <v>45398.959828589999</v>
      </c>
      <c r="E14" s="236">
        <v>42103.358513769999</v>
      </c>
      <c r="F14" s="138">
        <v>39587.861782580025</v>
      </c>
      <c r="G14" s="144">
        <v>39565.612819949987</v>
      </c>
    </row>
    <row r="15" spans="1:10" ht="24.95" customHeight="1">
      <c r="A15" s="23"/>
      <c r="B15" s="135" t="s">
        <v>62</v>
      </c>
      <c r="C15" s="236">
        <v>42346.36200773</v>
      </c>
      <c r="D15" s="136">
        <v>47893</v>
      </c>
      <c r="E15" s="236">
        <v>39942</v>
      </c>
      <c r="F15" s="136">
        <v>41185</v>
      </c>
      <c r="G15" s="144">
        <v>41088</v>
      </c>
    </row>
    <row r="16" spans="1:10" ht="12.6" customHeight="1">
      <c r="A16" s="23"/>
      <c r="B16" s="137" t="s">
        <v>145</v>
      </c>
      <c r="C16" s="236">
        <v>15494.672794452672</v>
      </c>
      <c r="D16" s="136">
        <v>22267.081462343849</v>
      </c>
      <c r="E16" s="236">
        <v>20719.427750457937</v>
      </c>
      <c r="F16" s="136">
        <v>24411.434039246902</v>
      </c>
      <c r="G16" s="144">
        <v>25336.42146062557</v>
      </c>
    </row>
    <row r="17" spans="1:12">
      <c r="A17" s="23"/>
      <c r="B17" s="135" t="s">
        <v>18</v>
      </c>
      <c r="C17" s="236">
        <v>5817</v>
      </c>
      <c r="D17" s="136">
        <v>7025</v>
      </c>
      <c r="E17" s="236">
        <v>5409</v>
      </c>
      <c r="F17" s="136">
        <v>4945</v>
      </c>
      <c r="G17" s="144">
        <v>5459</v>
      </c>
    </row>
    <row r="18" spans="1:12" ht="12.6" customHeight="1">
      <c r="A18" s="23"/>
      <c r="B18" s="135" t="s">
        <v>146</v>
      </c>
      <c r="C18" s="236">
        <v>9677.672794452672</v>
      </c>
      <c r="D18" s="136">
        <v>15242.081462343849</v>
      </c>
      <c r="E18" s="236">
        <v>15310.427750457937</v>
      </c>
      <c r="F18" s="136">
        <v>19466.434039246902</v>
      </c>
      <c r="G18" s="144">
        <v>19877.42146062557</v>
      </c>
    </row>
    <row r="19" spans="1:12" ht="12.6" customHeight="1">
      <c r="A19" s="23"/>
      <c r="B19" s="135" t="s">
        <v>19</v>
      </c>
      <c r="C19" s="236">
        <v>-2451</v>
      </c>
      <c r="D19" s="136">
        <v>-1347</v>
      </c>
      <c r="E19" s="236">
        <v>-1659</v>
      </c>
      <c r="F19" s="136">
        <v>-1530</v>
      </c>
      <c r="G19" s="144">
        <v>-2479</v>
      </c>
    </row>
    <row r="20" spans="1:12" s="1" customFormat="1">
      <c r="A20" s="24"/>
      <c r="B20" s="135" t="s">
        <v>147</v>
      </c>
      <c r="C20" s="236">
        <v>13032.672794452672</v>
      </c>
      <c r="D20" s="136">
        <v>16612.081462343849</v>
      </c>
      <c r="E20" s="236">
        <v>16816.427750457937</v>
      </c>
      <c r="F20" s="136">
        <v>20443.434039246902</v>
      </c>
      <c r="G20" s="144">
        <v>21949.42146062557</v>
      </c>
    </row>
    <row r="21" spans="1:12" s="1" customFormat="1">
      <c r="A21" s="24"/>
      <c r="B21" s="135" t="s">
        <v>243</v>
      </c>
      <c r="C21" s="236">
        <v>43209.697831334794</v>
      </c>
      <c r="D21" s="136">
        <v>33046.555393752998</v>
      </c>
      <c r="E21" s="236">
        <v>18361.390201802376</v>
      </c>
      <c r="F21" s="136">
        <v>18563.935512232798</v>
      </c>
      <c r="G21" s="144">
        <v>19648</v>
      </c>
    </row>
    <row r="22" spans="1:12" s="1" customFormat="1">
      <c r="A22" s="24"/>
      <c r="B22" s="135" t="s">
        <v>244</v>
      </c>
      <c r="C22" s="236">
        <f>C12-C21</f>
        <v>6606.3021686652064</v>
      </c>
      <c r="D22" s="136">
        <f>D12-D21</f>
        <v>18165.444606247002</v>
      </c>
      <c r="E22" s="236">
        <f>E12-E21</f>
        <v>25778.609798197624</v>
      </c>
      <c r="F22" s="136">
        <f>F12-F21</f>
        <v>22265.064487767202</v>
      </c>
      <c r="G22" s="144">
        <f>G12-G21</f>
        <v>21175</v>
      </c>
    </row>
    <row r="23" spans="1:12" s="1" customFormat="1" ht="24.75" customHeight="1">
      <c r="A23" s="24"/>
      <c r="B23" s="137" t="s">
        <v>252</v>
      </c>
      <c r="C23" s="237">
        <v>0.33772209593748415</v>
      </c>
      <c r="D23" s="139">
        <v>0.33659053565560304</v>
      </c>
      <c r="E23" s="237">
        <v>0.36891904045524415</v>
      </c>
      <c r="F23" s="139">
        <v>0.38891953744964702</v>
      </c>
      <c r="G23" s="145">
        <v>0.3961359688703871</v>
      </c>
    </row>
    <row r="24" spans="1:12" s="39" customFormat="1" ht="22.5">
      <c r="A24" s="41"/>
      <c r="B24" s="153" t="s">
        <v>253</v>
      </c>
      <c r="C24" s="238">
        <v>0.31617161716171616</v>
      </c>
      <c r="D24" s="140">
        <v>0.33658889254025631</v>
      </c>
      <c r="E24" s="238">
        <v>0.3608921738561664</v>
      </c>
      <c r="F24" s="140">
        <v>0.37983645142384015</v>
      </c>
      <c r="G24" s="146">
        <v>0.3961359688703871</v>
      </c>
    </row>
    <row r="25" spans="1:12" s="39" customFormat="1" ht="12.6" customHeight="1">
      <c r="A25" s="41"/>
      <c r="B25" s="50"/>
      <c r="C25" s="151"/>
      <c r="D25" s="151"/>
      <c r="E25" s="152"/>
      <c r="F25" s="152"/>
      <c r="G25" s="152"/>
    </row>
    <row r="26" spans="1:12" s="39" customFormat="1" ht="12.6" customHeight="1">
      <c r="A26" s="41"/>
      <c r="B26" s="50"/>
      <c r="C26" s="50"/>
      <c r="D26" s="42"/>
      <c r="E26" s="42"/>
      <c r="F26" s="42"/>
      <c r="G26" s="42"/>
    </row>
    <row r="27" spans="1:12" ht="12.6" customHeight="1">
      <c r="A27" s="22">
        <v>4.0999999999999996</v>
      </c>
      <c r="B27" s="1" t="s">
        <v>148</v>
      </c>
      <c r="C27" s="1"/>
      <c r="D27" s="1"/>
      <c r="E27" s="1"/>
      <c r="F27" s="1"/>
      <c r="G27" s="1"/>
    </row>
    <row r="28" spans="1:12" ht="12.6" customHeight="1">
      <c r="A28" s="23"/>
      <c r="B28" s="1"/>
      <c r="C28" s="1"/>
      <c r="D28" s="1"/>
      <c r="E28" s="1"/>
      <c r="F28" s="1"/>
      <c r="G28" s="1"/>
    </row>
    <row r="29" spans="1:12" ht="12.6" customHeight="1">
      <c r="A29" s="22">
        <v>4.2</v>
      </c>
      <c r="B29" s="1" t="s">
        <v>212</v>
      </c>
      <c r="C29" s="1"/>
      <c r="D29" s="1"/>
      <c r="E29" s="1"/>
      <c r="F29" s="1"/>
      <c r="G29" s="1"/>
    </row>
    <row r="30" spans="1:12" ht="12.6" customHeight="1">
      <c r="A30" s="23"/>
      <c r="B30" s="141"/>
      <c r="H30" s="1"/>
    </row>
    <row r="31" spans="1:12" ht="12.6" customHeight="1">
      <c r="A31" s="23"/>
      <c r="D31" s="350" t="s">
        <v>207</v>
      </c>
      <c r="E31" s="351"/>
      <c r="F31" s="351"/>
      <c r="G31" s="351"/>
      <c r="H31" s="38"/>
      <c r="I31" s="38"/>
      <c r="J31" s="38"/>
      <c r="K31" s="38"/>
      <c r="L31" s="3"/>
    </row>
    <row r="32" spans="1:12" ht="12.6" customHeight="1">
      <c r="A32" s="23"/>
      <c r="B32" s="352" t="s">
        <v>0</v>
      </c>
      <c r="C32" s="353" t="s">
        <v>1</v>
      </c>
      <c r="D32" s="354"/>
      <c r="E32" s="354"/>
      <c r="F32" s="354"/>
      <c r="G32" s="355"/>
      <c r="H32" s="359"/>
      <c r="I32" s="359"/>
      <c r="J32" s="359"/>
      <c r="K32" s="359"/>
      <c r="L32" s="359"/>
    </row>
    <row r="33" spans="1:12" ht="24.95" customHeight="1">
      <c r="A33" s="23"/>
      <c r="B33" s="352"/>
      <c r="C33" s="142" t="s">
        <v>249</v>
      </c>
      <c r="D33" s="142" t="s">
        <v>233</v>
      </c>
      <c r="E33" s="142" t="s">
        <v>143</v>
      </c>
      <c r="F33" s="142" t="s">
        <v>65</v>
      </c>
      <c r="G33" s="142" t="s">
        <v>144</v>
      </c>
      <c r="H33" s="9"/>
      <c r="I33" s="9"/>
      <c r="J33" s="9"/>
      <c r="K33" s="9"/>
      <c r="L33" s="9"/>
    </row>
    <row r="34" spans="1:12" ht="12.6" customHeight="1">
      <c r="A34" s="23"/>
      <c r="B34" s="2" t="s">
        <v>4</v>
      </c>
      <c r="C34" s="56">
        <v>91459</v>
      </c>
      <c r="D34" s="57">
        <v>88045</v>
      </c>
      <c r="E34" s="56">
        <v>88237</v>
      </c>
      <c r="F34" s="57">
        <v>83174</v>
      </c>
      <c r="G34" s="56">
        <v>80898</v>
      </c>
      <c r="H34" s="5"/>
      <c r="I34" s="5"/>
      <c r="J34" s="5"/>
      <c r="K34" s="5"/>
      <c r="L34" s="5"/>
    </row>
    <row r="35" spans="1:12" ht="12.6" customHeight="1">
      <c r="A35" s="23"/>
      <c r="B35" s="2" t="s">
        <v>282</v>
      </c>
      <c r="C35" s="53">
        <v>31954.493435910001</v>
      </c>
      <c r="D35" s="57">
        <v>30964</v>
      </c>
      <c r="E35" s="53">
        <v>31710</v>
      </c>
      <c r="F35" s="57">
        <v>30237</v>
      </c>
      <c r="G35" s="53">
        <v>30400</v>
      </c>
      <c r="H35" s="5"/>
      <c r="I35" s="5"/>
      <c r="J35" s="5"/>
      <c r="K35" s="5"/>
      <c r="L35" s="5"/>
    </row>
    <row r="36" spans="1:12" ht="12.6" hidden="1" customHeight="1">
      <c r="A36" s="23"/>
      <c r="B36" s="2" t="s">
        <v>255</v>
      </c>
      <c r="C36" s="53">
        <v>0</v>
      </c>
      <c r="D36" s="147">
        <v>0</v>
      </c>
      <c r="E36" s="148">
        <v>0</v>
      </c>
      <c r="F36" s="147">
        <v>0</v>
      </c>
      <c r="G36" s="148">
        <v>0</v>
      </c>
      <c r="H36" s="5"/>
      <c r="I36" s="5"/>
      <c r="J36" s="5"/>
      <c r="K36" s="5"/>
      <c r="L36" s="5"/>
    </row>
    <row r="37" spans="1:12" ht="12.6" customHeight="1">
      <c r="A37" s="23"/>
      <c r="B37" s="2" t="s">
        <v>256</v>
      </c>
      <c r="C37" s="53">
        <v>265.49343591000002</v>
      </c>
      <c r="D37" s="147">
        <v>0</v>
      </c>
      <c r="E37" s="148">
        <v>0</v>
      </c>
      <c r="F37" s="147">
        <v>0</v>
      </c>
      <c r="G37" s="148">
        <v>0</v>
      </c>
      <c r="H37" s="5"/>
      <c r="I37" s="5"/>
      <c r="J37" s="5"/>
      <c r="K37" s="5"/>
      <c r="L37" s="5"/>
    </row>
    <row r="38" spans="1:12" ht="12.6" customHeight="1">
      <c r="A38" s="23"/>
      <c r="B38" s="2" t="s">
        <v>283</v>
      </c>
      <c r="C38" s="53">
        <v>31689</v>
      </c>
      <c r="D38" s="57">
        <v>30964</v>
      </c>
      <c r="E38" s="53">
        <v>31710</v>
      </c>
      <c r="F38" s="57">
        <v>30237</v>
      </c>
      <c r="G38" s="53">
        <v>30400</v>
      </c>
      <c r="H38" s="5"/>
      <c r="I38" s="5"/>
      <c r="J38" s="5"/>
      <c r="K38" s="5"/>
      <c r="L38" s="5"/>
    </row>
    <row r="39" spans="1:12" ht="12.6" customHeight="1">
      <c r="A39" s="23"/>
      <c r="B39" s="6" t="s">
        <v>23</v>
      </c>
      <c r="C39" s="53">
        <v>21471.835273050325</v>
      </c>
      <c r="D39" s="57">
        <v>21152.000577693238</v>
      </c>
      <c r="E39" s="53">
        <v>22236.084286684185</v>
      </c>
      <c r="F39" s="57">
        <v>21482.105111109129</v>
      </c>
      <c r="G39" s="53">
        <v>22013.794265650591</v>
      </c>
      <c r="H39" s="5"/>
      <c r="I39" s="5"/>
      <c r="J39" s="5"/>
      <c r="K39" s="5"/>
      <c r="L39" s="5"/>
    </row>
    <row r="40" spans="1:12">
      <c r="A40" s="23"/>
      <c r="B40" s="297" t="s">
        <v>284</v>
      </c>
      <c r="C40" s="299">
        <v>0.3493859919298265</v>
      </c>
      <c r="D40" s="304">
        <v>0.35168379805781136</v>
      </c>
      <c r="E40" s="299">
        <v>0.35937305212099235</v>
      </c>
      <c r="F40" s="304">
        <v>0.36353908673383512</v>
      </c>
      <c r="G40" s="299">
        <v>0.3757818487478059</v>
      </c>
      <c r="H40" s="5"/>
      <c r="I40" s="5"/>
      <c r="J40" s="5"/>
      <c r="K40" s="5"/>
      <c r="L40" s="5"/>
    </row>
    <row r="41" spans="1:12" s="1" customFormat="1">
      <c r="A41" s="24"/>
      <c r="B41" s="297" t="s">
        <v>285</v>
      </c>
      <c r="C41" s="299">
        <v>0.34648312358543171</v>
      </c>
      <c r="D41" s="304">
        <v>0.35168379805781136</v>
      </c>
      <c r="E41" s="299">
        <v>0.35937305212099235</v>
      </c>
      <c r="F41" s="304">
        <v>0.36353908673383512</v>
      </c>
      <c r="G41" s="299">
        <v>0.3757818487478059</v>
      </c>
      <c r="H41" s="10"/>
      <c r="I41" s="10"/>
      <c r="J41" s="10"/>
      <c r="K41" s="10"/>
      <c r="L41" s="10"/>
    </row>
    <row r="42" spans="1:12" s="1" customFormat="1" hidden="1">
      <c r="A42" s="24"/>
      <c r="B42" s="297" t="s">
        <v>243</v>
      </c>
      <c r="C42" s="300">
        <v>16877.11112185779</v>
      </c>
      <c r="D42" s="301">
        <v>15590.048482376962</v>
      </c>
      <c r="E42" s="300">
        <v>7071</v>
      </c>
      <c r="F42" s="301">
        <v>7152.9355122327979</v>
      </c>
      <c r="G42" s="300">
        <v>9091</v>
      </c>
      <c r="H42" s="10"/>
      <c r="I42" s="10"/>
      <c r="J42" s="10"/>
      <c r="K42" s="10"/>
      <c r="L42" s="10"/>
    </row>
    <row r="43" spans="1:12" s="1" customFormat="1">
      <c r="A43" s="24"/>
      <c r="B43" s="298" t="s">
        <v>244</v>
      </c>
      <c r="C43" s="302">
        <f>C38-C42</f>
        <v>14811.88887814221</v>
      </c>
      <c r="D43" s="303">
        <f>D38-D42</f>
        <v>15373.951517623038</v>
      </c>
      <c r="E43" s="302">
        <f>E38-E42</f>
        <v>24639</v>
      </c>
      <c r="F43" s="303">
        <f>F38-F42</f>
        <v>23084.064487767202</v>
      </c>
      <c r="G43" s="302">
        <f>G38-G42</f>
        <v>21309</v>
      </c>
      <c r="H43" s="10"/>
      <c r="I43" s="10"/>
      <c r="J43" s="10"/>
      <c r="K43" s="10"/>
      <c r="L43" s="10"/>
    </row>
    <row r="44" spans="1:12">
      <c r="A44" s="23"/>
      <c r="B44" s="39"/>
      <c r="C44" s="39"/>
    </row>
    <row r="45" spans="1:12">
      <c r="A45" s="23"/>
      <c r="B45" s="39"/>
      <c r="C45" s="39"/>
    </row>
    <row r="46" spans="1:12">
      <c r="A46" s="23"/>
    </row>
    <row r="47" spans="1:12" ht="12.6" customHeight="1">
      <c r="A47" s="22">
        <v>4.3</v>
      </c>
      <c r="B47" s="1" t="s">
        <v>213</v>
      </c>
      <c r="C47" s="1"/>
      <c r="D47" s="1"/>
      <c r="E47" s="1"/>
      <c r="F47" s="1"/>
      <c r="G47" s="1"/>
    </row>
    <row r="48" spans="1:12" ht="12.6" customHeight="1">
      <c r="A48" s="23"/>
      <c r="H48" s="1"/>
    </row>
    <row r="49" spans="1:12" ht="12.6" customHeight="1">
      <c r="A49" s="23"/>
      <c r="G49" s="3" t="s">
        <v>207</v>
      </c>
      <c r="L49" s="3"/>
    </row>
    <row r="50" spans="1:12" ht="12.6" customHeight="1">
      <c r="A50" s="23"/>
      <c r="B50" s="352" t="s">
        <v>0</v>
      </c>
      <c r="C50" s="356" t="s">
        <v>1</v>
      </c>
      <c r="D50" s="357"/>
      <c r="E50" s="357"/>
      <c r="F50" s="357"/>
      <c r="G50" s="358"/>
      <c r="H50" s="359"/>
      <c r="I50" s="359"/>
      <c r="J50" s="359"/>
      <c r="K50" s="359"/>
      <c r="L50" s="359"/>
    </row>
    <row r="51" spans="1:12" ht="24.95" customHeight="1">
      <c r="A51" s="23"/>
      <c r="B51" s="352"/>
      <c r="C51" s="142" t="s">
        <v>249</v>
      </c>
      <c r="D51" s="142" t="s">
        <v>233</v>
      </c>
      <c r="E51" s="142" t="s">
        <v>143</v>
      </c>
      <c r="F51" s="142" t="s">
        <v>65</v>
      </c>
      <c r="G51" s="142" t="s">
        <v>144</v>
      </c>
      <c r="H51" s="9"/>
      <c r="I51" s="9"/>
      <c r="J51" s="9"/>
      <c r="K51" s="9"/>
      <c r="L51" s="9"/>
    </row>
    <row r="52" spans="1:12" ht="12.6" customHeight="1">
      <c r="A52" s="23"/>
      <c r="B52" s="2" t="s">
        <v>4</v>
      </c>
      <c r="C52" s="56">
        <v>9068</v>
      </c>
      <c r="D52" s="57">
        <v>9118</v>
      </c>
      <c r="E52" s="56">
        <v>8960</v>
      </c>
      <c r="F52" s="57">
        <v>8511</v>
      </c>
      <c r="G52" s="56">
        <v>8549</v>
      </c>
      <c r="H52" s="5"/>
      <c r="I52" s="5"/>
      <c r="J52" s="5"/>
      <c r="K52" s="5"/>
      <c r="L52" s="5"/>
    </row>
    <row r="53" spans="1:12" ht="12.6" hidden="1" customHeight="1">
      <c r="A53" s="23"/>
      <c r="B53" s="2" t="s">
        <v>250</v>
      </c>
      <c r="C53" s="53">
        <v>4045</v>
      </c>
      <c r="D53" s="57">
        <v>4200</v>
      </c>
      <c r="E53" s="53">
        <v>3938</v>
      </c>
      <c r="F53" s="57">
        <v>3684</v>
      </c>
      <c r="G53" s="53">
        <v>3933</v>
      </c>
      <c r="H53" s="5"/>
      <c r="I53" s="5"/>
      <c r="J53" s="5"/>
      <c r="K53" s="5"/>
      <c r="L53" s="5"/>
    </row>
    <row r="54" spans="1:12" ht="12.6" hidden="1" customHeight="1">
      <c r="A54" s="23"/>
      <c r="B54" s="2" t="s">
        <v>255</v>
      </c>
      <c r="C54" s="53">
        <v>0</v>
      </c>
      <c r="D54" s="147">
        <v>0</v>
      </c>
      <c r="E54" s="148">
        <v>0</v>
      </c>
      <c r="F54" s="147">
        <v>0</v>
      </c>
      <c r="G54" s="148">
        <v>0</v>
      </c>
      <c r="H54" s="5"/>
      <c r="I54" s="5"/>
      <c r="J54" s="5"/>
      <c r="K54" s="5"/>
      <c r="L54" s="5"/>
    </row>
    <row r="55" spans="1:12" ht="12.6" hidden="1" customHeight="1">
      <c r="A55" s="23"/>
      <c r="B55" s="2" t="s">
        <v>256</v>
      </c>
      <c r="C55" s="53">
        <v>0</v>
      </c>
      <c r="D55" s="147">
        <v>0</v>
      </c>
      <c r="E55" s="148">
        <v>0</v>
      </c>
      <c r="F55" s="147">
        <v>0</v>
      </c>
      <c r="G55" s="148">
        <v>0</v>
      </c>
      <c r="H55" s="5"/>
      <c r="I55" s="5"/>
      <c r="J55" s="5"/>
      <c r="K55" s="5"/>
      <c r="L55" s="5"/>
    </row>
    <row r="56" spans="1:12" ht="12.6" customHeight="1">
      <c r="A56" s="23"/>
      <c r="B56" s="2" t="s">
        <v>280</v>
      </c>
      <c r="C56" s="53">
        <v>4045</v>
      </c>
      <c r="D56" s="57">
        <v>4200</v>
      </c>
      <c r="E56" s="53">
        <v>3938</v>
      </c>
      <c r="F56" s="57">
        <v>3684</v>
      </c>
      <c r="G56" s="53">
        <v>3933</v>
      </c>
      <c r="H56" s="5"/>
      <c r="I56" s="5"/>
      <c r="J56" s="5"/>
      <c r="K56" s="5"/>
      <c r="L56" s="5"/>
    </row>
    <row r="57" spans="1:12" ht="12.6" customHeight="1">
      <c r="A57" s="23"/>
      <c r="B57" s="6" t="s">
        <v>23</v>
      </c>
      <c r="C57" s="53">
        <v>2029.8326123460283</v>
      </c>
      <c r="D57" s="57">
        <v>2245.4664910828533</v>
      </c>
      <c r="E57" s="53">
        <v>1909.6742003101144</v>
      </c>
      <c r="F57" s="57">
        <v>1811.5912750675016</v>
      </c>
      <c r="G57" s="53">
        <v>2081.382192291223</v>
      </c>
      <c r="H57" s="5"/>
      <c r="I57" s="5"/>
      <c r="J57" s="5"/>
      <c r="K57" s="5"/>
      <c r="L57" s="5"/>
    </row>
    <row r="58" spans="1:12" ht="22.5" hidden="1">
      <c r="A58" s="23"/>
      <c r="B58" s="297" t="s">
        <v>252</v>
      </c>
      <c r="C58" s="299">
        <v>0.44607410674900749</v>
      </c>
      <c r="D58" s="304">
        <v>0.46062733055494626</v>
      </c>
      <c r="E58" s="299">
        <v>0.43950892857142859</v>
      </c>
      <c r="F58" s="304">
        <v>0.43285160380683824</v>
      </c>
      <c r="G58" s="299">
        <v>0.46005380746286118</v>
      </c>
      <c r="H58" s="5"/>
      <c r="I58" s="5"/>
      <c r="J58" s="5"/>
      <c r="K58" s="5"/>
      <c r="L58" s="5"/>
    </row>
    <row r="59" spans="1:12" s="1" customFormat="1">
      <c r="A59" s="24"/>
      <c r="B59" s="297" t="s">
        <v>281</v>
      </c>
      <c r="C59" s="299">
        <v>0.44607410674900749</v>
      </c>
      <c r="D59" s="304">
        <v>0.46062733055494626</v>
      </c>
      <c r="E59" s="299">
        <v>0.43950892857142859</v>
      </c>
      <c r="F59" s="304">
        <v>0.43285160380683824</v>
      </c>
      <c r="G59" s="299">
        <v>0.46005380746286118</v>
      </c>
      <c r="H59" s="10"/>
      <c r="I59" s="10"/>
      <c r="J59" s="10"/>
      <c r="K59" s="10"/>
      <c r="L59" s="10"/>
    </row>
    <row r="60" spans="1:12" s="1" customFormat="1" hidden="1">
      <c r="A60" s="24"/>
      <c r="B60" s="297" t="s">
        <v>243</v>
      </c>
      <c r="C60" s="300">
        <v>1962.6678522200123</v>
      </c>
      <c r="D60" s="301">
        <v>2155.0635346000022</v>
      </c>
      <c r="E60" s="300">
        <v>1598</v>
      </c>
      <c r="F60" s="301">
        <v>1981</v>
      </c>
      <c r="G60" s="300">
        <v>1745</v>
      </c>
      <c r="H60" s="10"/>
      <c r="I60" s="10"/>
      <c r="J60" s="10"/>
      <c r="K60" s="10"/>
      <c r="L60" s="10"/>
    </row>
    <row r="61" spans="1:12" s="1" customFormat="1">
      <c r="A61" s="24"/>
      <c r="B61" s="298" t="s">
        <v>244</v>
      </c>
      <c r="C61" s="302">
        <f>C56-C60</f>
        <v>2082.3321477799877</v>
      </c>
      <c r="D61" s="303">
        <f>D56-D60</f>
        <v>2044.9364653999978</v>
      </c>
      <c r="E61" s="302">
        <f>E56-E60</f>
        <v>2340</v>
      </c>
      <c r="F61" s="303">
        <f>F56-F60</f>
        <v>1703</v>
      </c>
      <c r="G61" s="302">
        <f>G56-G60</f>
        <v>2188</v>
      </c>
      <c r="H61" s="10"/>
      <c r="I61" s="10"/>
      <c r="J61" s="10"/>
      <c r="K61" s="10"/>
      <c r="L61" s="10"/>
    </row>
    <row r="62" spans="1:12">
      <c r="A62" s="23"/>
    </row>
    <row r="63" spans="1:12">
      <c r="A63" s="23"/>
    </row>
    <row r="64" spans="1:12" ht="12.6" customHeight="1">
      <c r="A64" s="22">
        <v>4.4000000000000004</v>
      </c>
      <c r="B64" s="1" t="s">
        <v>214</v>
      </c>
      <c r="C64" s="1"/>
      <c r="D64" s="1"/>
      <c r="E64" s="1"/>
      <c r="F64" s="1"/>
      <c r="G64" s="1"/>
    </row>
    <row r="65" spans="1:12" ht="12.6" customHeight="1">
      <c r="A65" s="23"/>
      <c r="H65" s="1"/>
    </row>
    <row r="66" spans="1:12" ht="12.6" customHeight="1">
      <c r="A66" s="23"/>
      <c r="G66" s="3" t="s">
        <v>207</v>
      </c>
      <c r="L66" s="3"/>
    </row>
    <row r="67" spans="1:12" ht="12.6" customHeight="1">
      <c r="A67" s="23"/>
      <c r="B67" s="352" t="s">
        <v>0</v>
      </c>
      <c r="C67" s="356" t="s">
        <v>1</v>
      </c>
      <c r="D67" s="357"/>
      <c r="E67" s="357"/>
      <c r="F67" s="357"/>
      <c r="G67" s="358"/>
      <c r="H67" s="359"/>
      <c r="I67" s="359"/>
      <c r="J67" s="359"/>
      <c r="K67" s="359"/>
      <c r="L67" s="359"/>
    </row>
    <row r="68" spans="1:12" ht="24.95" customHeight="1">
      <c r="A68" s="23"/>
      <c r="B68" s="352"/>
      <c r="C68" s="142" t="s">
        <v>249</v>
      </c>
      <c r="D68" s="142" t="s">
        <v>233</v>
      </c>
      <c r="E68" s="142" t="s">
        <v>143</v>
      </c>
      <c r="F68" s="142" t="s">
        <v>65</v>
      </c>
      <c r="G68" s="142" t="s">
        <v>144</v>
      </c>
      <c r="H68" s="9"/>
      <c r="I68" s="9"/>
      <c r="J68" s="9"/>
      <c r="K68" s="9"/>
      <c r="L68" s="9"/>
    </row>
    <row r="69" spans="1:12" ht="12.6" customHeight="1">
      <c r="A69" s="23"/>
      <c r="B69" s="2" t="s">
        <v>4</v>
      </c>
      <c r="C69" s="56">
        <v>10503</v>
      </c>
      <c r="D69" s="57">
        <v>10424</v>
      </c>
      <c r="E69" s="56">
        <v>10186</v>
      </c>
      <c r="F69" s="57">
        <v>10768</v>
      </c>
      <c r="G69" s="56">
        <v>11048</v>
      </c>
      <c r="H69" s="5"/>
      <c r="I69" s="5"/>
      <c r="J69" s="5"/>
      <c r="K69" s="5"/>
      <c r="L69" s="5"/>
    </row>
    <row r="70" spans="1:12" ht="12.6" hidden="1" customHeight="1">
      <c r="A70" s="23"/>
      <c r="B70" s="2" t="s">
        <v>250</v>
      </c>
      <c r="C70" s="53">
        <v>2260</v>
      </c>
      <c r="D70" s="57">
        <v>2571</v>
      </c>
      <c r="E70" s="53">
        <v>2497</v>
      </c>
      <c r="F70" s="57">
        <v>3221</v>
      </c>
      <c r="G70" s="53">
        <v>3274</v>
      </c>
      <c r="H70" s="5"/>
      <c r="I70" s="5"/>
      <c r="J70" s="5"/>
      <c r="K70" s="5"/>
      <c r="L70" s="5"/>
    </row>
    <row r="71" spans="1:12" ht="12.6" hidden="1" customHeight="1">
      <c r="A71" s="23"/>
      <c r="B71" s="2" t="s">
        <v>255</v>
      </c>
      <c r="C71" s="53">
        <v>0</v>
      </c>
      <c r="D71" s="147">
        <v>0</v>
      </c>
      <c r="E71" s="148">
        <v>0</v>
      </c>
      <c r="F71" s="147">
        <v>0</v>
      </c>
      <c r="G71" s="148">
        <v>0</v>
      </c>
      <c r="H71" s="5"/>
      <c r="I71" s="5"/>
      <c r="J71" s="5"/>
      <c r="K71" s="5"/>
      <c r="L71" s="5"/>
    </row>
    <row r="72" spans="1:12" ht="12.6" hidden="1" customHeight="1">
      <c r="A72" s="23"/>
      <c r="B72" s="2" t="s">
        <v>256</v>
      </c>
      <c r="C72" s="53">
        <v>0</v>
      </c>
      <c r="D72" s="147">
        <v>0</v>
      </c>
      <c r="E72" s="148">
        <v>0</v>
      </c>
      <c r="F72" s="147">
        <v>0</v>
      </c>
      <c r="G72" s="148">
        <v>0</v>
      </c>
      <c r="H72" s="5"/>
      <c r="I72" s="5"/>
      <c r="J72" s="5"/>
      <c r="K72" s="5"/>
      <c r="L72" s="5"/>
    </row>
    <row r="73" spans="1:12" ht="12.6" customHeight="1">
      <c r="A73" s="23"/>
      <c r="B73" s="2" t="s">
        <v>280</v>
      </c>
      <c r="C73" s="53">
        <v>2260</v>
      </c>
      <c r="D73" s="57">
        <v>2571</v>
      </c>
      <c r="E73" s="53">
        <v>2497</v>
      </c>
      <c r="F73" s="57">
        <v>3221</v>
      </c>
      <c r="G73" s="53">
        <v>3274</v>
      </c>
      <c r="H73" s="5"/>
      <c r="I73" s="5"/>
      <c r="J73" s="5"/>
      <c r="K73" s="5"/>
      <c r="L73" s="5"/>
    </row>
    <row r="74" spans="1:12" ht="12.6" customHeight="1">
      <c r="A74" s="23"/>
      <c r="B74" s="6" t="s">
        <v>23</v>
      </c>
      <c r="C74" s="53">
        <v>1177.6350269977011</v>
      </c>
      <c r="D74" s="57">
        <v>1477.6350269977011</v>
      </c>
      <c r="E74" s="53">
        <v>1449.6607332259882</v>
      </c>
      <c r="F74" s="57">
        <v>2324.6864394542717</v>
      </c>
      <c r="G74" s="53">
        <v>2456.6350269977011</v>
      </c>
      <c r="H74" s="5"/>
      <c r="I74" s="5"/>
      <c r="J74" s="5"/>
      <c r="K74" s="5"/>
      <c r="L74" s="5"/>
    </row>
    <row r="75" spans="1:12" ht="22.5" hidden="1">
      <c r="A75" s="23"/>
      <c r="B75" s="297" t="s">
        <v>252</v>
      </c>
      <c r="C75" s="299">
        <v>0.21517661620489384</v>
      </c>
      <c r="D75" s="304">
        <v>0.24664236377590176</v>
      </c>
      <c r="E75" s="299">
        <v>0.24514038876889849</v>
      </c>
      <c r="F75" s="304">
        <v>0.29912704309063892</v>
      </c>
      <c r="G75" s="299">
        <v>0.29634322954380882</v>
      </c>
      <c r="H75" s="5"/>
      <c r="I75" s="5"/>
      <c r="J75" s="5"/>
      <c r="K75" s="5"/>
      <c r="L75" s="5"/>
    </row>
    <row r="76" spans="1:12" s="1" customFormat="1">
      <c r="A76" s="24"/>
      <c r="B76" s="297" t="s">
        <v>281</v>
      </c>
      <c r="C76" s="299">
        <v>0.21517661620489384</v>
      </c>
      <c r="D76" s="304">
        <v>0.24664236377590176</v>
      </c>
      <c r="E76" s="299">
        <v>0.24514038876889849</v>
      </c>
      <c r="F76" s="304">
        <v>0.29912704309063892</v>
      </c>
      <c r="G76" s="299">
        <v>0.29634322954380882</v>
      </c>
      <c r="H76" s="10"/>
      <c r="I76" s="10"/>
      <c r="J76" s="10"/>
      <c r="K76" s="10"/>
      <c r="L76" s="10"/>
    </row>
    <row r="77" spans="1:12" s="1" customFormat="1" hidden="1">
      <c r="A77" s="24"/>
      <c r="B77" s="297" t="s">
        <v>243</v>
      </c>
      <c r="C77" s="300">
        <v>826.58091708000211</v>
      </c>
      <c r="D77" s="301">
        <v>1541.7088378699964</v>
      </c>
      <c r="E77" s="300">
        <v>694</v>
      </c>
      <c r="F77" s="301">
        <v>144</v>
      </c>
      <c r="G77" s="300">
        <v>1544</v>
      </c>
      <c r="H77" s="10"/>
      <c r="I77" s="10"/>
      <c r="J77" s="10"/>
      <c r="K77" s="10"/>
      <c r="L77" s="10"/>
    </row>
    <row r="78" spans="1:12" s="1" customFormat="1">
      <c r="A78" s="24"/>
      <c r="B78" s="298" t="s">
        <v>244</v>
      </c>
      <c r="C78" s="302">
        <f>C73-C77</f>
        <v>1433.4190829199979</v>
      </c>
      <c r="D78" s="303">
        <f>D73-D77</f>
        <v>1029.2911621300036</v>
      </c>
      <c r="E78" s="302">
        <f>E73-E77</f>
        <v>1803</v>
      </c>
      <c r="F78" s="303">
        <f>F73-F77</f>
        <v>3077</v>
      </c>
      <c r="G78" s="302">
        <f>G73-G77</f>
        <v>1730</v>
      </c>
      <c r="H78" s="10"/>
      <c r="I78" s="10"/>
      <c r="J78" s="10"/>
      <c r="K78" s="10"/>
      <c r="L78" s="10"/>
    </row>
    <row r="79" spans="1:12">
      <c r="A79" s="23"/>
      <c r="B79" s="46"/>
      <c r="C79" s="46"/>
    </row>
    <row r="80" spans="1:12">
      <c r="A80" s="23"/>
      <c r="B80" s="39"/>
      <c r="C80" s="39"/>
    </row>
    <row r="81" spans="1:12" ht="12.6" customHeight="1"/>
    <row r="82" spans="1:12">
      <c r="A82" s="23"/>
    </row>
    <row r="83" spans="1:12">
      <c r="A83" s="22">
        <v>4.5</v>
      </c>
      <c r="B83" s="28" t="s">
        <v>204</v>
      </c>
      <c r="C83" s="28"/>
      <c r="D83" s="28"/>
      <c r="E83" s="28"/>
      <c r="F83" s="28"/>
      <c r="G83" s="28"/>
    </row>
    <row r="84" spans="1:12">
      <c r="A84" s="23"/>
      <c r="B84" s="63"/>
    </row>
    <row r="85" spans="1:12">
      <c r="A85" s="23"/>
      <c r="G85" s="3" t="s">
        <v>207</v>
      </c>
    </row>
    <row r="86" spans="1:12" ht="12.6" customHeight="1">
      <c r="A86" s="23"/>
      <c r="B86" s="352" t="s">
        <v>0</v>
      </c>
      <c r="C86" s="356" t="s">
        <v>1</v>
      </c>
      <c r="D86" s="357"/>
      <c r="E86" s="357"/>
      <c r="F86" s="357"/>
      <c r="G86" s="358"/>
      <c r="H86" s="359"/>
      <c r="I86" s="359"/>
      <c r="J86" s="359"/>
      <c r="K86" s="359"/>
      <c r="L86" s="359"/>
    </row>
    <row r="87" spans="1:12" ht="24.95" customHeight="1">
      <c r="A87" s="23"/>
      <c r="B87" s="352"/>
      <c r="C87" s="142" t="s">
        <v>249</v>
      </c>
      <c r="D87" s="142" t="s">
        <v>233</v>
      </c>
      <c r="E87" s="142" t="s">
        <v>143</v>
      </c>
      <c r="F87" s="142" t="s">
        <v>65</v>
      </c>
      <c r="G87" s="142" t="s">
        <v>144</v>
      </c>
      <c r="H87" s="9"/>
      <c r="I87" s="9"/>
      <c r="J87" s="9"/>
      <c r="K87" s="9"/>
      <c r="L87" s="9"/>
    </row>
    <row r="88" spans="1:12">
      <c r="A88" s="23"/>
      <c r="B88" s="2" t="s">
        <v>4</v>
      </c>
      <c r="C88" s="56">
        <v>21972</v>
      </c>
      <c r="D88" s="57">
        <v>21161</v>
      </c>
      <c r="E88" s="56">
        <v>20412</v>
      </c>
      <c r="F88" s="57">
        <v>19459</v>
      </c>
      <c r="G88" s="56">
        <v>18407</v>
      </c>
    </row>
    <row r="89" spans="1:12" hidden="1">
      <c r="A89" s="23"/>
      <c r="B89" s="2" t="s">
        <v>250</v>
      </c>
      <c r="C89" s="53">
        <v>8486</v>
      </c>
      <c r="D89" s="57">
        <v>7858</v>
      </c>
      <c r="E89" s="53">
        <v>7240</v>
      </c>
      <c r="F89" s="57">
        <v>7224</v>
      </c>
      <c r="G89" s="53">
        <v>6267</v>
      </c>
    </row>
    <row r="90" spans="1:12" hidden="1">
      <c r="A90" s="23"/>
      <c r="B90" s="2" t="s">
        <v>255</v>
      </c>
      <c r="C90" s="53">
        <v>0</v>
      </c>
      <c r="D90" s="147">
        <v>0</v>
      </c>
      <c r="E90" s="148">
        <v>0</v>
      </c>
      <c r="F90" s="147">
        <v>0</v>
      </c>
      <c r="G90" s="148">
        <v>0</v>
      </c>
    </row>
    <row r="91" spans="1:12" hidden="1">
      <c r="A91" s="23"/>
      <c r="B91" s="2" t="s">
        <v>256</v>
      </c>
      <c r="C91" s="53">
        <v>0</v>
      </c>
      <c r="D91" s="147">
        <v>0</v>
      </c>
      <c r="E91" s="148">
        <v>0</v>
      </c>
      <c r="F91" s="147">
        <v>0</v>
      </c>
      <c r="G91" s="148">
        <v>0</v>
      </c>
    </row>
    <row r="92" spans="1:12">
      <c r="A92" s="23"/>
      <c r="B92" s="2" t="s">
        <v>280</v>
      </c>
      <c r="C92" s="53">
        <v>8486</v>
      </c>
      <c r="D92" s="57">
        <v>7858</v>
      </c>
      <c r="E92" s="53">
        <v>7240</v>
      </c>
      <c r="F92" s="57">
        <v>7224</v>
      </c>
      <c r="G92" s="53">
        <v>6267</v>
      </c>
    </row>
    <row r="93" spans="1:12">
      <c r="A93" s="23"/>
      <c r="B93" s="6" t="s">
        <v>23</v>
      </c>
      <c r="C93" s="53">
        <v>3558</v>
      </c>
      <c r="D93" s="57">
        <v>2886</v>
      </c>
      <c r="E93" s="53">
        <v>2572</v>
      </c>
      <c r="F93" s="57">
        <v>2448</v>
      </c>
      <c r="G93" s="53">
        <v>2049</v>
      </c>
    </row>
    <row r="94" spans="1:12" ht="22.5" hidden="1">
      <c r="A94" s="23"/>
      <c r="B94" s="297" t="s">
        <v>252</v>
      </c>
      <c r="C94" s="299">
        <v>0.38621882395776441</v>
      </c>
      <c r="D94" s="304">
        <v>0.37134350928595056</v>
      </c>
      <c r="E94" s="299">
        <v>0.35469331765628059</v>
      </c>
      <c r="F94" s="304">
        <v>0.37124209877177655</v>
      </c>
      <c r="G94" s="299">
        <v>0.3404683001032216</v>
      </c>
    </row>
    <row r="95" spans="1:12">
      <c r="A95" s="24"/>
      <c r="B95" s="297" t="s">
        <v>281</v>
      </c>
      <c r="C95" s="299">
        <v>0.38621882395776441</v>
      </c>
      <c r="D95" s="304">
        <v>0.37134350928595056</v>
      </c>
      <c r="E95" s="299">
        <v>0.35469331765628059</v>
      </c>
      <c r="F95" s="304">
        <v>0.37124209877177655</v>
      </c>
      <c r="G95" s="299">
        <v>0.3404683001032216</v>
      </c>
    </row>
    <row r="96" spans="1:12" hidden="1">
      <c r="A96" s="24"/>
      <c r="B96" s="297" t="s">
        <v>243</v>
      </c>
      <c r="C96" s="300">
        <v>5666.0311249758997</v>
      </c>
      <c r="D96" s="301">
        <v>5912.1906993160446</v>
      </c>
      <c r="E96" s="300">
        <v>5301</v>
      </c>
      <c r="F96" s="301">
        <v>6720</v>
      </c>
      <c r="G96" s="300">
        <v>5144</v>
      </c>
    </row>
    <row r="97" spans="1:7">
      <c r="A97" s="24"/>
      <c r="B97" s="298" t="s">
        <v>244</v>
      </c>
      <c r="C97" s="302">
        <f>C92-C96</f>
        <v>2819.9688750241003</v>
      </c>
      <c r="D97" s="303">
        <f>D92-D96</f>
        <v>1945.8093006839554</v>
      </c>
      <c r="E97" s="302">
        <f>E92-E96</f>
        <v>1939</v>
      </c>
      <c r="F97" s="303">
        <f>F92-F96</f>
        <v>504</v>
      </c>
      <c r="G97" s="302">
        <f>G92-G96</f>
        <v>1123</v>
      </c>
    </row>
    <row r="99" spans="1:7">
      <c r="A99" s="23"/>
      <c r="B99" s="20"/>
      <c r="C99" s="20"/>
      <c r="D99" s="20"/>
      <c r="E99" s="20"/>
      <c r="F99" s="20"/>
      <c r="G99" s="20"/>
    </row>
    <row r="100" spans="1:7">
      <c r="A100" s="22">
        <v>4.5999999999999996</v>
      </c>
      <c r="B100" s="1" t="s">
        <v>205</v>
      </c>
      <c r="C100" s="1"/>
      <c r="D100" s="1"/>
      <c r="E100" s="1"/>
      <c r="F100" s="1"/>
      <c r="G100" s="1"/>
    </row>
    <row r="101" spans="1:7">
      <c r="A101" s="23"/>
      <c r="B101" s="63"/>
    </row>
    <row r="102" spans="1:7">
      <c r="A102" s="23"/>
      <c r="G102" s="3" t="s">
        <v>97</v>
      </c>
    </row>
    <row r="103" spans="1:7">
      <c r="A103" s="23"/>
      <c r="B103" s="352" t="s">
        <v>0</v>
      </c>
      <c r="C103" s="356" t="s">
        <v>1</v>
      </c>
      <c r="D103" s="357"/>
      <c r="E103" s="357"/>
      <c r="F103" s="357"/>
      <c r="G103" s="358"/>
    </row>
    <row r="104" spans="1:7">
      <c r="A104" s="23"/>
      <c r="B104" s="352"/>
      <c r="C104" s="142" t="s">
        <v>249</v>
      </c>
      <c r="D104" s="142" t="s">
        <v>233</v>
      </c>
      <c r="E104" s="142" t="s">
        <v>143</v>
      </c>
      <c r="F104" s="142" t="s">
        <v>65</v>
      </c>
      <c r="G104" s="142" t="s">
        <v>144</v>
      </c>
    </row>
    <row r="105" spans="1:7">
      <c r="A105" s="23"/>
      <c r="B105" s="2" t="s">
        <v>4</v>
      </c>
      <c r="C105" s="59">
        <v>2793</v>
      </c>
      <c r="D105" s="58">
        <v>2260</v>
      </c>
      <c r="E105" s="59">
        <v>1949</v>
      </c>
      <c r="F105" s="58">
        <v>2094</v>
      </c>
      <c r="G105" s="59">
        <v>1414</v>
      </c>
    </row>
    <row r="106" spans="1:7">
      <c r="A106" s="23"/>
      <c r="B106" s="2" t="s">
        <v>250</v>
      </c>
      <c r="C106" s="60">
        <v>-2341</v>
      </c>
      <c r="D106" s="29">
        <v>-2713.75</v>
      </c>
      <c r="E106" s="60">
        <v>-2283.2399999999998</v>
      </c>
      <c r="F106" s="29">
        <v>-2038.6499999999996</v>
      </c>
      <c r="G106" s="60">
        <v>-2574</v>
      </c>
    </row>
    <row r="107" spans="1:7">
      <c r="A107" s="23"/>
      <c r="B107" s="2" t="s">
        <v>255</v>
      </c>
      <c r="C107" s="337">
        <v>0</v>
      </c>
      <c r="D107" s="234">
        <v>0.25</v>
      </c>
      <c r="E107" s="60">
        <v>75.759999999999991</v>
      </c>
      <c r="F107" s="234">
        <v>465.35</v>
      </c>
      <c r="G107" s="337">
        <v>0</v>
      </c>
    </row>
    <row r="108" spans="1:7">
      <c r="A108" s="23"/>
      <c r="B108" s="2" t="s">
        <v>256</v>
      </c>
      <c r="C108" s="60">
        <v>1392</v>
      </c>
      <c r="D108" s="48">
        <v>0</v>
      </c>
      <c r="E108" s="337">
        <v>0</v>
      </c>
      <c r="F108" s="48">
        <v>0</v>
      </c>
      <c r="G108" s="337">
        <v>0</v>
      </c>
    </row>
    <row r="109" spans="1:7">
      <c r="A109" s="23"/>
      <c r="B109" s="40" t="s">
        <v>251</v>
      </c>
      <c r="C109" s="60">
        <v>-3733</v>
      </c>
      <c r="D109" s="29">
        <v>-2714</v>
      </c>
      <c r="E109" s="60">
        <v>-2359</v>
      </c>
      <c r="F109" s="29">
        <v>-2503.9999999999995</v>
      </c>
      <c r="G109" s="60">
        <v>-2574</v>
      </c>
    </row>
    <row r="110" spans="1:7">
      <c r="A110" s="23"/>
      <c r="B110" s="2" t="s">
        <v>5</v>
      </c>
      <c r="C110" s="60">
        <v>1241.3321256714287</v>
      </c>
      <c r="D110" s="29">
        <v>828.68063342993469</v>
      </c>
      <c r="E110" s="60">
        <v>538.99146976234579</v>
      </c>
      <c r="F110" s="29">
        <v>951.94878638399109</v>
      </c>
      <c r="G110" s="60">
        <v>942.39002431394647</v>
      </c>
    </row>
    <row r="111" spans="1:7">
      <c r="A111" s="25"/>
      <c r="B111" s="305" t="s">
        <v>23</v>
      </c>
      <c r="C111" s="60">
        <v>-4974.3321256714298</v>
      </c>
      <c r="D111" s="306">
        <v>-3542.6806334299326</v>
      </c>
      <c r="E111" s="60">
        <v>-2897.9914697623462</v>
      </c>
      <c r="F111" s="306">
        <v>-3455.9487863839931</v>
      </c>
      <c r="G111" s="60">
        <v>-3516.390024313946</v>
      </c>
    </row>
    <row r="112" spans="1:7" hidden="1">
      <c r="A112" s="25"/>
      <c r="B112" s="297" t="s">
        <v>243</v>
      </c>
      <c r="C112" s="300">
        <v>3918.9910770099941</v>
      </c>
      <c r="D112" s="301">
        <v>4082.923400589998</v>
      </c>
      <c r="E112" s="300">
        <v>2762</v>
      </c>
      <c r="F112" s="306">
        <v>2566</v>
      </c>
      <c r="G112" s="300">
        <v>2124</v>
      </c>
    </row>
    <row r="113" spans="1:7">
      <c r="A113" s="25"/>
      <c r="B113" s="298" t="s">
        <v>244</v>
      </c>
      <c r="C113" s="307">
        <f>C109-C112</f>
        <v>-7651.9910770099941</v>
      </c>
      <c r="D113" s="308">
        <f>D109-D112</f>
        <v>-6796.923400589998</v>
      </c>
      <c r="E113" s="307">
        <f>E109-E112</f>
        <v>-5121</v>
      </c>
      <c r="F113" s="308">
        <f>F109-F112</f>
        <v>-5070</v>
      </c>
      <c r="G113" s="307">
        <f>G109-G112</f>
        <v>-4698</v>
      </c>
    </row>
    <row r="116" spans="1:7">
      <c r="A116" s="22">
        <v>4.7</v>
      </c>
      <c r="B116" s="1" t="s">
        <v>247</v>
      </c>
    </row>
    <row r="117" spans="1:7">
      <c r="B117" s="63"/>
    </row>
    <row r="118" spans="1:7" ht="12.75">
      <c r="D118" s="350" t="s">
        <v>288</v>
      </c>
      <c r="E118" s="351"/>
      <c r="F118" s="351"/>
      <c r="G118" s="351"/>
    </row>
    <row r="119" spans="1:7">
      <c r="B119" s="352" t="s">
        <v>0</v>
      </c>
      <c r="C119" s="353" t="s">
        <v>1</v>
      </c>
      <c r="D119" s="354"/>
      <c r="E119" s="354"/>
      <c r="F119" s="354"/>
      <c r="G119" s="355"/>
    </row>
    <row r="120" spans="1:7">
      <c r="B120" s="352"/>
      <c r="C120" s="142" t="s">
        <v>249</v>
      </c>
      <c r="D120" s="142" t="s">
        <v>233</v>
      </c>
      <c r="E120" s="142" t="s">
        <v>143</v>
      </c>
      <c r="F120" s="142" t="s">
        <v>65</v>
      </c>
      <c r="G120" s="142" t="s">
        <v>144</v>
      </c>
    </row>
    <row r="121" spans="1:7">
      <c r="B121" s="2" t="s">
        <v>4</v>
      </c>
      <c r="C121" s="56">
        <v>910.9496773916062</v>
      </c>
      <c r="D121" s="57">
        <v>838.22905878681729</v>
      </c>
      <c r="E121" s="56">
        <v>204.85796855157668</v>
      </c>
      <c r="F121" s="57"/>
      <c r="G121" s="56"/>
    </row>
    <row r="122" spans="1:7">
      <c r="B122" s="2" t="s">
        <v>282</v>
      </c>
      <c r="C122" s="53">
        <v>228.28890475853427</v>
      </c>
      <c r="D122" s="57">
        <v>200.88959535113975</v>
      </c>
      <c r="E122" s="53">
        <v>56.335921090326011</v>
      </c>
      <c r="F122" s="57"/>
      <c r="G122" s="53"/>
    </row>
    <row r="123" spans="1:7">
      <c r="B123" s="2" t="s">
        <v>256</v>
      </c>
      <c r="C123" s="53">
        <v>38.380000000000003</v>
      </c>
      <c r="D123" s="147">
        <v>0</v>
      </c>
      <c r="E123" s="148">
        <v>0</v>
      </c>
      <c r="F123" s="147"/>
      <c r="G123" s="148"/>
    </row>
    <row r="124" spans="1:7">
      <c r="B124" s="2" t="s">
        <v>283</v>
      </c>
      <c r="C124" s="53">
        <v>189.90890475853428</v>
      </c>
      <c r="D124" s="57">
        <v>200.88959535113975</v>
      </c>
      <c r="E124" s="53">
        <v>56.335921090326011</v>
      </c>
      <c r="F124" s="57"/>
      <c r="G124" s="53"/>
    </row>
    <row r="125" spans="1:7">
      <c r="B125" s="6" t="s">
        <v>23</v>
      </c>
      <c r="C125" s="53">
        <v>9.1339385180163788</v>
      </c>
      <c r="D125" s="57">
        <v>36.423657288680658</v>
      </c>
      <c r="E125" s="53">
        <v>13.942808423303042</v>
      </c>
      <c r="F125" s="57"/>
      <c r="G125" s="53"/>
    </row>
    <row r="126" spans="1:7">
      <c r="B126" s="297" t="s">
        <v>284</v>
      </c>
      <c r="C126" s="299">
        <v>0.25060539613144367</v>
      </c>
      <c r="D126" s="304">
        <v>0.23965954561619537</v>
      </c>
      <c r="E126" s="299">
        <v>0.27499990109558481</v>
      </c>
      <c r="F126" s="304"/>
      <c r="G126" s="299"/>
    </row>
    <row r="127" spans="1:7">
      <c r="B127" s="297" t="s">
        <v>285</v>
      </c>
      <c r="C127" s="299">
        <v>0.20847354082424768</v>
      </c>
      <c r="D127" s="304">
        <v>0.23965954561619537</v>
      </c>
      <c r="E127" s="299">
        <v>0.27499990109558481</v>
      </c>
      <c r="F127" s="304"/>
      <c r="G127" s="299"/>
    </row>
    <row r="128" spans="1:7" hidden="1">
      <c r="B128" s="297" t="s">
        <v>243</v>
      </c>
      <c r="C128" s="300">
        <v>306.45</v>
      </c>
      <c r="D128" s="301">
        <v>82</v>
      </c>
      <c r="E128" s="300">
        <v>20</v>
      </c>
      <c r="F128" s="301"/>
      <c r="G128" s="300"/>
    </row>
    <row r="129" spans="1:7">
      <c r="B129" s="298" t="s">
        <v>244</v>
      </c>
      <c r="C129" s="53">
        <f>C124-C128</f>
        <v>-116.54109524146571</v>
      </c>
      <c r="D129" s="303">
        <f>D124-D128</f>
        <v>118.88959535113975</v>
      </c>
      <c r="E129" s="302">
        <f>E124-E128</f>
        <v>36.335921090326011</v>
      </c>
      <c r="F129" s="303"/>
      <c r="G129" s="302"/>
    </row>
    <row r="130" spans="1:7">
      <c r="C130" s="338"/>
    </row>
    <row r="132" spans="1:7">
      <c r="A132" s="22">
        <v>4.8</v>
      </c>
      <c r="B132" s="1" t="s">
        <v>206</v>
      </c>
    </row>
    <row r="133" spans="1:7">
      <c r="A133" s="22"/>
      <c r="B133" s="63"/>
    </row>
    <row r="134" spans="1:7" ht="12.75" customHeight="1">
      <c r="D134" s="350" t="s">
        <v>288</v>
      </c>
      <c r="E134" s="351"/>
      <c r="F134" s="351"/>
      <c r="G134" s="351"/>
    </row>
    <row r="135" spans="1:7">
      <c r="B135" s="352" t="s">
        <v>0</v>
      </c>
      <c r="C135" s="353" t="s">
        <v>1</v>
      </c>
      <c r="D135" s="354"/>
      <c r="E135" s="354"/>
      <c r="F135" s="354"/>
      <c r="G135" s="355"/>
    </row>
    <row r="136" spans="1:7">
      <c r="B136" s="352"/>
      <c r="C136" s="142" t="s">
        <v>249</v>
      </c>
      <c r="D136" s="142" t="s">
        <v>233</v>
      </c>
      <c r="E136" s="142" t="s">
        <v>143</v>
      </c>
      <c r="F136" s="142" t="s">
        <v>65</v>
      </c>
      <c r="G136" s="142" t="s">
        <v>144</v>
      </c>
    </row>
    <row r="137" spans="1:7">
      <c r="B137" s="2" t="s">
        <v>4</v>
      </c>
      <c r="C137" s="62"/>
      <c r="D137" s="295"/>
      <c r="E137" s="62"/>
      <c r="F137" s="295"/>
      <c r="G137" s="62"/>
    </row>
    <row r="138" spans="1:7">
      <c r="B138" s="2" t="s">
        <v>286</v>
      </c>
      <c r="C138" s="61">
        <v>-16.189381340201521</v>
      </c>
      <c r="D138" s="5">
        <v>-6.944906451539854</v>
      </c>
      <c r="E138" s="61">
        <v>0.34467095285943472</v>
      </c>
      <c r="F138" s="5"/>
      <c r="G138" s="62"/>
    </row>
    <row r="139" spans="1:7">
      <c r="B139" s="2" t="s">
        <v>255</v>
      </c>
      <c r="C139" s="62">
        <v>0</v>
      </c>
      <c r="D139" s="339">
        <v>0</v>
      </c>
      <c r="E139" s="61">
        <v>20</v>
      </c>
      <c r="F139" s="5"/>
      <c r="G139" s="62"/>
    </row>
    <row r="140" spans="1:7">
      <c r="B140" s="2" t="s">
        <v>287</v>
      </c>
      <c r="C140" s="61">
        <v>-16.189381340201521</v>
      </c>
      <c r="D140" s="29">
        <v>-6.944906451539854</v>
      </c>
      <c r="E140" s="61">
        <v>-19.655329047140565</v>
      </c>
      <c r="F140" s="29"/>
      <c r="G140" s="62"/>
    </row>
    <row r="141" spans="1:7">
      <c r="B141" s="63" t="s">
        <v>23</v>
      </c>
      <c r="C141" s="61">
        <v>-16.189381340201521</v>
      </c>
      <c r="D141" s="29">
        <v>-6.944906451539854</v>
      </c>
      <c r="E141" s="61">
        <v>-19.655329047140565</v>
      </c>
      <c r="F141" s="29"/>
      <c r="G141" s="62"/>
    </row>
    <row r="142" spans="1:7" hidden="1">
      <c r="B142" s="63" t="s">
        <v>243</v>
      </c>
      <c r="C142" s="61">
        <v>0</v>
      </c>
      <c r="D142" s="29">
        <v>0</v>
      </c>
      <c r="E142" s="61">
        <v>0</v>
      </c>
      <c r="F142" s="29"/>
      <c r="G142" s="62"/>
    </row>
    <row r="143" spans="1:7">
      <c r="B143" s="149" t="s">
        <v>244</v>
      </c>
      <c r="C143" s="232">
        <f>C140-C142</f>
        <v>-16.189381340201521</v>
      </c>
      <c r="D143" s="233">
        <f>D140-D142</f>
        <v>-6.944906451539854</v>
      </c>
      <c r="E143" s="232">
        <f>E140-E142</f>
        <v>-19.655329047140565</v>
      </c>
      <c r="F143" s="233"/>
      <c r="G143" s="62"/>
    </row>
    <row r="144" spans="1:7">
      <c r="E144" s="150"/>
    </row>
  </sheetData>
  <mergeCells count="22">
    <mergeCell ref="D31:G31"/>
    <mergeCell ref="C6:G6"/>
    <mergeCell ref="B32:B33"/>
    <mergeCell ref="H32:L32"/>
    <mergeCell ref="C50:G50"/>
    <mergeCell ref="C67:G67"/>
    <mergeCell ref="C103:G103"/>
    <mergeCell ref="C86:G86"/>
    <mergeCell ref="H67:L67"/>
    <mergeCell ref="C32:G32"/>
    <mergeCell ref="B67:B68"/>
    <mergeCell ref="H86:L86"/>
    <mergeCell ref="B103:B104"/>
    <mergeCell ref="B86:B87"/>
    <mergeCell ref="B50:B51"/>
    <mergeCell ref="H50:L50"/>
    <mergeCell ref="D118:G118"/>
    <mergeCell ref="B119:B120"/>
    <mergeCell ref="C119:G119"/>
    <mergeCell ref="D134:G134"/>
    <mergeCell ref="B135:B136"/>
    <mergeCell ref="C135:G135"/>
  </mergeCells>
  <phoneticPr fontId="2" type="noConversion"/>
  <hyperlinks>
    <hyperlink ref="A1" location="Cover!E6" display="INDEX"/>
  </hyperlinks>
  <pageMargins left="0.5" right="0.5" top="1" bottom="1" header="0.5" footer="0.5"/>
  <pageSetup scale="62" orientation="portrait" r:id="rId1"/>
  <headerFooter alignWithMargins="0"/>
  <rowBreaks count="1" manualBreakCount="1">
    <brk id="6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31.140625" style="2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1" t="s">
        <v>21</v>
      </c>
    </row>
    <row r="3" spans="1:15" ht="12.6" customHeight="1">
      <c r="A3" s="1" t="s">
        <v>217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19">
        <v>5.0999999999999996</v>
      </c>
      <c r="B5" s="1" t="s">
        <v>262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19" t="s">
        <v>263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G8" s="3" t="s">
        <v>97</v>
      </c>
      <c r="H8" s="3"/>
      <c r="N8" s="3"/>
    </row>
    <row r="9" spans="1:15" ht="12.6" customHeight="1">
      <c r="B9" s="352" t="s">
        <v>0</v>
      </c>
      <c r="C9" s="356" t="s">
        <v>1</v>
      </c>
      <c r="D9" s="362"/>
      <c r="E9" s="362"/>
      <c r="F9" s="362"/>
      <c r="G9" s="363"/>
      <c r="H9" s="9"/>
      <c r="J9" s="359"/>
      <c r="K9" s="359"/>
      <c r="L9" s="359"/>
      <c r="M9" s="359"/>
      <c r="N9" s="359"/>
    </row>
    <row r="10" spans="1:15" ht="24.95" customHeight="1">
      <c r="B10" s="352"/>
      <c r="C10" s="142" t="s">
        <v>249</v>
      </c>
      <c r="D10" s="142" t="s">
        <v>233</v>
      </c>
      <c r="E10" s="142" t="s">
        <v>143</v>
      </c>
      <c r="F10" s="142" t="s">
        <v>65</v>
      </c>
      <c r="G10" s="142" t="s">
        <v>144</v>
      </c>
      <c r="H10" s="9"/>
      <c r="I10" s="9"/>
      <c r="K10" s="9"/>
      <c r="L10" s="9"/>
      <c r="M10" s="9"/>
      <c r="N10" s="9"/>
      <c r="O10" s="9"/>
    </row>
    <row r="11" spans="1:15" ht="12.6" customHeight="1">
      <c r="B11" s="2" t="s">
        <v>6</v>
      </c>
      <c r="C11" s="61">
        <v>12912</v>
      </c>
      <c r="D11" s="29">
        <v>12372</v>
      </c>
      <c r="E11" s="61">
        <v>12775</v>
      </c>
      <c r="F11" s="29">
        <v>11570</v>
      </c>
      <c r="G11" s="61">
        <v>11166</v>
      </c>
      <c r="H11" s="5"/>
      <c r="I11" s="5"/>
      <c r="K11" s="5"/>
      <c r="L11" s="5"/>
      <c r="M11" s="5"/>
      <c r="N11" s="5"/>
      <c r="O11" s="5"/>
    </row>
    <row r="12" spans="1:15" ht="24.95" customHeight="1">
      <c r="B12" s="7" t="s">
        <v>7</v>
      </c>
      <c r="C12" s="54">
        <v>11904</v>
      </c>
      <c r="D12" s="5">
        <v>11525</v>
      </c>
      <c r="E12" s="54">
        <v>11742</v>
      </c>
      <c r="F12" s="5">
        <v>10594</v>
      </c>
      <c r="G12" s="54">
        <v>9932</v>
      </c>
      <c r="H12" s="5"/>
      <c r="I12" s="5"/>
      <c r="K12" s="5"/>
      <c r="L12" s="5"/>
      <c r="M12" s="5"/>
      <c r="N12" s="5"/>
      <c r="O12" s="5"/>
    </row>
    <row r="13" spans="1:15" ht="12.6" customHeight="1">
      <c r="B13" s="2" t="s">
        <v>8</v>
      </c>
      <c r="C13" s="61">
        <v>26328</v>
      </c>
      <c r="D13" s="29">
        <v>26032</v>
      </c>
      <c r="E13" s="61">
        <v>25378</v>
      </c>
      <c r="F13" s="29">
        <v>24023</v>
      </c>
      <c r="G13" s="61">
        <v>21972</v>
      </c>
      <c r="H13" s="5"/>
      <c r="I13" s="5"/>
      <c r="K13" s="5"/>
      <c r="L13" s="5"/>
      <c r="M13" s="5"/>
      <c r="N13" s="5"/>
      <c r="O13" s="5"/>
    </row>
    <row r="14" spans="1:15" ht="12.6" customHeight="1">
      <c r="B14" s="2" t="s">
        <v>254</v>
      </c>
      <c r="C14" s="61">
        <v>251</v>
      </c>
      <c r="D14" s="29">
        <v>270</v>
      </c>
      <c r="E14" s="61">
        <v>172</v>
      </c>
      <c r="F14" s="29">
        <v>342</v>
      </c>
      <c r="G14" s="61">
        <v>143</v>
      </c>
      <c r="H14" s="5"/>
      <c r="I14" s="5"/>
      <c r="K14" s="5"/>
      <c r="L14" s="5"/>
      <c r="M14" s="5"/>
      <c r="N14" s="5"/>
      <c r="O14" s="5"/>
    </row>
    <row r="15" spans="1:15" ht="12.6" customHeight="1">
      <c r="B15" s="2" t="s">
        <v>9</v>
      </c>
      <c r="C15" s="61">
        <v>4902</v>
      </c>
      <c r="D15" s="29">
        <v>5090</v>
      </c>
      <c r="E15" s="61">
        <v>4721</v>
      </c>
      <c r="F15" s="29">
        <v>4547</v>
      </c>
      <c r="G15" s="61">
        <v>4513</v>
      </c>
      <c r="H15" s="5"/>
      <c r="I15" s="5"/>
      <c r="K15" s="5"/>
      <c r="L15" s="5"/>
      <c r="M15" s="5"/>
      <c r="N15" s="5"/>
      <c r="O15" s="5"/>
    </row>
    <row r="16" spans="1:15" ht="12.6" customHeight="1">
      <c r="B16" s="2" t="s">
        <v>149</v>
      </c>
      <c r="C16" s="61">
        <v>18827</v>
      </c>
      <c r="D16" s="29">
        <v>15801</v>
      </c>
      <c r="E16" s="61">
        <v>15513</v>
      </c>
      <c r="F16" s="29">
        <v>15075</v>
      </c>
      <c r="G16" s="61">
        <v>14504</v>
      </c>
      <c r="H16" s="5"/>
      <c r="I16" s="5"/>
      <c r="K16" s="5"/>
      <c r="L16" s="5"/>
      <c r="M16" s="5"/>
      <c r="N16" s="5"/>
      <c r="O16" s="5"/>
    </row>
    <row r="17" spans="1:15" s="1" customFormat="1" ht="12.6" customHeight="1">
      <c r="B17" s="8" t="s">
        <v>2</v>
      </c>
      <c r="C17" s="64">
        <f>SUM(C11:C16)</f>
        <v>75124</v>
      </c>
      <c r="D17" s="27">
        <f>SUM(D11:D16)</f>
        <v>71090</v>
      </c>
      <c r="E17" s="64">
        <f>SUM(E11:E16)</f>
        <v>70301</v>
      </c>
      <c r="F17" s="27">
        <f>SUM(F11:F16)</f>
        <v>66151</v>
      </c>
      <c r="G17" s="64">
        <f>SUM(G11:G16)</f>
        <v>62230</v>
      </c>
      <c r="H17" s="4"/>
      <c r="I17" s="4"/>
      <c r="K17" s="4"/>
      <c r="L17" s="4"/>
      <c r="M17" s="4"/>
      <c r="N17" s="4"/>
      <c r="O17" s="4"/>
    </row>
    <row r="18" spans="1:15">
      <c r="B18" s="63"/>
      <c r="D18" s="47"/>
      <c r="E18" s="47"/>
      <c r="F18" s="47"/>
      <c r="G18" s="48"/>
    </row>
    <row r="19" spans="1:15">
      <c r="B19" s="63"/>
      <c r="G19" s="33"/>
    </row>
    <row r="20" spans="1:15">
      <c r="B20" s="63"/>
      <c r="G20" s="33"/>
    </row>
    <row r="21" spans="1:15">
      <c r="A21" s="19" t="s">
        <v>264</v>
      </c>
      <c r="B21" s="1" t="s">
        <v>56</v>
      </c>
      <c r="C21" s="1"/>
      <c r="D21" s="1"/>
      <c r="E21" s="1"/>
      <c r="F21" s="1"/>
      <c r="G21" s="32"/>
      <c r="K21" s="1"/>
    </row>
    <row r="22" spans="1:15">
      <c r="G22" s="3" t="s">
        <v>97</v>
      </c>
      <c r="I22" s="3"/>
      <c r="O22" s="3"/>
    </row>
    <row r="23" spans="1:15" ht="12.75" customHeight="1">
      <c r="B23" s="352" t="s">
        <v>0</v>
      </c>
      <c r="C23" s="356" t="s">
        <v>1</v>
      </c>
      <c r="D23" s="362"/>
      <c r="E23" s="362"/>
      <c r="F23" s="362"/>
      <c r="G23" s="363"/>
      <c r="H23" s="359"/>
      <c r="I23" s="359"/>
      <c r="K23" s="359"/>
      <c r="L23" s="359"/>
      <c r="M23" s="359"/>
      <c r="N23" s="359"/>
      <c r="O23" s="359"/>
    </row>
    <row r="24" spans="1:15" ht="24.95" customHeight="1">
      <c r="B24" s="352"/>
      <c r="C24" s="142" t="s">
        <v>249</v>
      </c>
      <c r="D24" s="142" t="s">
        <v>233</v>
      </c>
      <c r="E24" s="142" t="s">
        <v>143</v>
      </c>
      <c r="F24" s="142" t="s">
        <v>65</v>
      </c>
      <c r="G24" s="142" t="s">
        <v>144</v>
      </c>
      <c r="H24" s="9"/>
      <c r="I24" s="9"/>
      <c r="K24" s="9"/>
      <c r="L24" s="9"/>
      <c r="M24" s="9"/>
      <c r="N24" s="9"/>
      <c r="O24" s="9"/>
    </row>
    <row r="25" spans="1:15">
      <c r="B25" s="2" t="s">
        <v>10</v>
      </c>
      <c r="C25" s="61">
        <v>18204</v>
      </c>
      <c r="D25" s="29">
        <v>17422</v>
      </c>
      <c r="E25" s="61">
        <v>16750</v>
      </c>
      <c r="F25" s="29">
        <v>16375</v>
      </c>
      <c r="G25" s="61">
        <v>15366</v>
      </c>
      <c r="H25" s="5"/>
      <c r="I25" s="5"/>
      <c r="K25" s="5"/>
      <c r="L25" s="5"/>
      <c r="M25" s="5"/>
      <c r="N25" s="5"/>
      <c r="O25" s="5"/>
    </row>
    <row r="26" spans="1:15">
      <c r="B26" s="7" t="s">
        <v>11</v>
      </c>
      <c r="C26" s="61">
        <v>208</v>
      </c>
      <c r="D26" s="29">
        <v>204</v>
      </c>
      <c r="E26" s="61">
        <v>207</v>
      </c>
      <c r="F26" s="29">
        <v>166</v>
      </c>
      <c r="G26" s="61">
        <v>180</v>
      </c>
      <c r="H26" s="5"/>
      <c r="I26" s="5"/>
      <c r="K26" s="5"/>
      <c r="L26" s="5"/>
      <c r="M26" s="5"/>
      <c r="N26" s="5"/>
      <c r="O26" s="5"/>
    </row>
    <row r="27" spans="1:15">
      <c r="B27" s="2" t="s">
        <v>12</v>
      </c>
      <c r="C27" s="61">
        <v>651</v>
      </c>
      <c r="D27" s="29">
        <v>613</v>
      </c>
      <c r="E27" s="61">
        <v>526</v>
      </c>
      <c r="F27" s="29">
        <v>412</v>
      </c>
      <c r="G27" s="61">
        <v>337</v>
      </c>
      <c r="H27" s="5"/>
      <c r="I27" s="5"/>
      <c r="K27" s="5"/>
      <c r="L27" s="5"/>
      <c r="M27" s="5"/>
      <c r="N27" s="5"/>
      <c r="O27" s="5"/>
    </row>
    <row r="28" spans="1:15" s="1" customFormat="1">
      <c r="B28" s="8" t="s">
        <v>56</v>
      </c>
      <c r="C28" s="64">
        <f>SUM(C25:C27)</f>
        <v>19063</v>
      </c>
      <c r="D28" s="27">
        <f>SUM(D25:D27)</f>
        <v>18239</v>
      </c>
      <c r="E28" s="64">
        <f>SUM(E25:E27)</f>
        <v>17483</v>
      </c>
      <c r="F28" s="27">
        <f>SUM(F25:F27)</f>
        <v>16953</v>
      </c>
      <c r="G28" s="64">
        <f>SUM(G25:G27)</f>
        <v>15883</v>
      </c>
      <c r="H28" s="4"/>
      <c r="I28" s="4"/>
      <c r="K28" s="4"/>
      <c r="L28" s="4"/>
      <c r="M28" s="4"/>
      <c r="N28" s="4"/>
      <c r="O28" s="4"/>
    </row>
    <row r="31" spans="1:15">
      <c r="A31" s="19" t="s">
        <v>265</v>
      </c>
      <c r="B31" s="1" t="s">
        <v>218</v>
      </c>
    </row>
    <row r="32" spans="1:15">
      <c r="G32" s="3" t="s">
        <v>97</v>
      </c>
    </row>
    <row r="33" spans="1:15" ht="12.75">
      <c r="B33" s="352" t="s">
        <v>0</v>
      </c>
      <c r="C33" s="356" t="s">
        <v>1</v>
      </c>
      <c r="D33" s="362"/>
      <c r="E33" s="362"/>
      <c r="F33" s="362"/>
      <c r="G33" s="363"/>
    </row>
    <row r="34" spans="1:15">
      <c r="B34" s="352"/>
      <c r="C34" s="142" t="s">
        <v>249</v>
      </c>
      <c r="D34" s="142" t="s">
        <v>233</v>
      </c>
      <c r="E34" s="142" t="s">
        <v>143</v>
      </c>
      <c r="F34" s="142" t="s">
        <v>65</v>
      </c>
      <c r="G34" s="142" t="s">
        <v>144</v>
      </c>
    </row>
    <row r="35" spans="1:15">
      <c r="B35" s="269" t="s">
        <v>219</v>
      </c>
      <c r="C35" s="61">
        <v>118272</v>
      </c>
      <c r="D35" s="234">
        <v>140528</v>
      </c>
      <c r="E35" s="61">
        <v>146261</v>
      </c>
      <c r="F35" s="234">
        <v>81474</v>
      </c>
      <c r="G35" s="61">
        <v>71354</v>
      </c>
    </row>
    <row r="36" spans="1:15" ht="22.5">
      <c r="B36" s="269" t="s">
        <v>220</v>
      </c>
      <c r="C36" s="61">
        <v>34695.568453220003</v>
      </c>
      <c r="D36" s="234">
        <v>34677</v>
      </c>
      <c r="E36" s="61">
        <v>41343</v>
      </c>
      <c r="F36" s="234">
        <v>20425</v>
      </c>
      <c r="G36" s="61">
        <v>53869</v>
      </c>
    </row>
    <row r="37" spans="1:15">
      <c r="B37" s="270" t="s">
        <v>221</v>
      </c>
      <c r="C37" s="61"/>
      <c r="D37" s="234"/>
      <c r="E37" s="61"/>
      <c r="F37" s="234"/>
      <c r="G37" s="61"/>
    </row>
    <row r="38" spans="1:15">
      <c r="B38" s="268" t="s">
        <v>222</v>
      </c>
      <c r="C38" s="144">
        <v>6989</v>
      </c>
      <c r="D38" s="234">
        <v>10811</v>
      </c>
      <c r="E38" s="144">
        <v>16201</v>
      </c>
      <c r="F38" s="234">
        <v>25311</v>
      </c>
      <c r="G38" s="144">
        <v>5962</v>
      </c>
    </row>
    <row r="39" spans="1:15">
      <c r="B39" s="268" t="s">
        <v>223</v>
      </c>
      <c r="C39" s="273">
        <v>408</v>
      </c>
      <c r="D39" s="234">
        <v>279</v>
      </c>
      <c r="E39" s="61">
        <v>282</v>
      </c>
      <c r="F39" s="234">
        <v>293</v>
      </c>
      <c r="G39" s="61">
        <v>15</v>
      </c>
    </row>
    <row r="40" spans="1:15">
      <c r="B40" s="271" t="s">
        <v>224</v>
      </c>
      <c r="C40" s="61">
        <v>6740</v>
      </c>
      <c r="D40" s="234">
        <v>18942</v>
      </c>
      <c r="E40" s="61">
        <v>19699</v>
      </c>
      <c r="F40" s="234">
        <v>52364</v>
      </c>
      <c r="G40" s="61">
        <v>71513</v>
      </c>
    </row>
    <row r="41" spans="1:15">
      <c r="B41" s="272" t="s">
        <v>225</v>
      </c>
      <c r="C41" s="189">
        <f>SUM(C35:C36)-SUM(C38:C40)</f>
        <v>138830.56845322001</v>
      </c>
      <c r="D41" s="284">
        <f>SUM(D35:D36)-SUM(D38:D40)</f>
        <v>145173</v>
      </c>
      <c r="E41" s="189">
        <f>SUM(E35:E36)-SUM(E38:E40)</f>
        <v>151422</v>
      </c>
      <c r="F41" s="284">
        <f>SUM(F35:F36)-SUM(F38:F40)</f>
        <v>23931</v>
      </c>
      <c r="G41" s="189">
        <f>SUM(G35:G36)-SUM(G38:G40)</f>
        <v>47733</v>
      </c>
    </row>
    <row r="44" spans="1:15">
      <c r="A44" s="19" t="s">
        <v>266</v>
      </c>
      <c r="B44" s="1" t="s">
        <v>47</v>
      </c>
      <c r="C44" s="1"/>
      <c r="D44" s="1"/>
      <c r="E44" s="1"/>
      <c r="F44" s="1"/>
      <c r="G44" s="1"/>
      <c r="K44" s="1"/>
    </row>
    <row r="45" spans="1:15">
      <c r="G45" s="3" t="s">
        <v>97</v>
      </c>
      <c r="I45" s="3"/>
      <c r="O45" s="3"/>
    </row>
    <row r="46" spans="1:15" ht="12.75" customHeight="1">
      <c r="B46" s="352" t="s">
        <v>0</v>
      </c>
      <c r="C46" s="356" t="s">
        <v>1</v>
      </c>
      <c r="D46" s="362"/>
      <c r="E46" s="362"/>
      <c r="F46" s="362"/>
      <c r="G46" s="363"/>
      <c r="H46" s="359"/>
      <c r="I46" s="359"/>
      <c r="K46" s="359"/>
      <c r="L46" s="359"/>
      <c r="M46" s="359"/>
      <c r="N46" s="359"/>
      <c r="O46" s="359"/>
    </row>
    <row r="47" spans="1:15" ht="24.95" customHeight="1">
      <c r="B47" s="352"/>
      <c r="C47" s="142" t="s">
        <v>249</v>
      </c>
      <c r="D47" s="142" t="s">
        <v>233</v>
      </c>
      <c r="E47" s="142" t="s">
        <v>143</v>
      </c>
      <c r="F47" s="142" t="s">
        <v>65</v>
      </c>
      <c r="G47" s="142" t="s">
        <v>144</v>
      </c>
      <c r="H47" s="9"/>
      <c r="I47" s="9"/>
      <c r="K47" s="9"/>
      <c r="L47" s="9"/>
      <c r="M47" s="9"/>
      <c r="N47" s="9"/>
      <c r="O47" s="9"/>
    </row>
    <row r="48" spans="1:15">
      <c r="B48" s="2" t="s">
        <v>13</v>
      </c>
      <c r="C48" s="61">
        <v>1456.6141408799999</v>
      </c>
      <c r="D48" s="29">
        <v>1380.2505477600002</v>
      </c>
      <c r="E48" s="61">
        <v>1446.1201125199996</v>
      </c>
      <c r="F48" s="29">
        <v>1272.8835428873062</v>
      </c>
      <c r="G48" s="61">
        <v>1445.6634708801375</v>
      </c>
      <c r="H48" s="5"/>
      <c r="I48" s="5"/>
      <c r="K48" s="5"/>
      <c r="L48" s="5"/>
      <c r="M48" s="5"/>
      <c r="N48" s="5"/>
      <c r="O48" s="5"/>
    </row>
    <row r="49" spans="1:15">
      <c r="B49" s="7" t="s">
        <v>14</v>
      </c>
      <c r="C49" s="61">
        <v>417.08754003000001</v>
      </c>
      <c r="D49" s="29">
        <v>401.68137258999991</v>
      </c>
      <c r="E49" s="61">
        <v>81.752701050000013</v>
      </c>
      <c r="F49" s="34">
        <v>818.04140548269243</v>
      </c>
      <c r="G49" s="65">
        <v>857.57416736986306</v>
      </c>
      <c r="H49" s="5"/>
      <c r="I49" s="5"/>
      <c r="K49" s="5"/>
      <c r="L49" s="5"/>
      <c r="M49" s="5"/>
      <c r="N49" s="5"/>
      <c r="O49" s="5"/>
    </row>
    <row r="50" spans="1:15">
      <c r="B50" s="2" t="s">
        <v>15</v>
      </c>
      <c r="C50" s="61">
        <v>-253.69441533000031</v>
      </c>
      <c r="D50" s="29">
        <v>-315.86965655999973</v>
      </c>
      <c r="E50" s="61">
        <v>-761.39006831999984</v>
      </c>
      <c r="F50" s="29">
        <v>-849.93886312999985</v>
      </c>
      <c r="G50" s="61">
        <v>-1046.54658995</v>
      </c>
      <c r="H50" s="5"/>
      <c r="I50" s="5"/>
      <c r="K50" s="5"/>
      <c r="L50" s="5"/>
      <c r="M50" s="5"/>
      <c r="N50" s="5"/>
      <c r="O50" s="5"/>
    </row>
    <row r="51" spans="1:15">
      <c r="B51" s="2" t="s">
        <v>16</v>
      </c>
      <c r="C51" s="61">
        <v>-106.31298143000026</v>
      </c>
      <c r="D51" s="29">
        <v>-1722.5269733299997</v>
      </c>
      <c r="E51" s="61">
        <v>1424.9280904600009</v>
      </c>
      <c r="F51" s="29">
        <v>-1597.1382174199978</v>
      </c>
      <c r="G51" s="61">
        <v>-1522.3871800500003</v>
      </c>
      <c r="H51" s="285"/>
      <c r="I51" s="5"/>
      <c r="K51" s="5"/>
      <c r="L51" s="5"/>
      <c r="M51" s="5"/>
      <c r="N51" s="5"/>
      <c r="O51" s="5"/>
    </row>
    <row r="52" spans="1:15" s="1" customFormat="1">
      <c r="B52" s="8" t="s">
        <v>17</v>
      </c>
      <c r="C52" s="64">
        <f>SUM(C48:C51)</f>
        <v>1513.6942841499995</v>
      </c>
      <c r="D52" s="27">
        <f>SUM(D48:D51)</f>
        <v>-256.46470953999915</v>
      </c>
      <c r="E52" s="64">
        <f>SUM(E48:E51)</f>
        <v>2191.4108357100008</v>
      </c>
      <c r="F52" s="27">
        <f>SUM(F48:F51)</f>
        <v>-356.15213217999894</v>
      </c>
      <c r="G52" s="64">
        <f>SUM(G48:G51)</f>
        <v>-265.69613174999972</v>
      </c>
      <c r="H52" s="4"/>
      <c r="I52" s="4"/>
      <c r="K52" s="4"/>
      <c r="L52" s="4"/>
      <c r="M52" s="4"/>
      <c r="N52" s="4"/>
      <c r="O52" s="4"/>
    </row>
    <row r="53" spans="1:15">
      <c r="B53" s="49"/>
      <c r="C53" s="49"/>
      <c r="D53" s="20"/>
      <c r="E53" s="20"/>
      <c r="F53" s="20"/>
      <c r="G53" s="20"/>
    </row>
    <row r="54" spans="1:15">
      <c r="B54" s="49"/>
      <c r="C54" s="49"/>
      <c r="D54" s="20"/>
    </row>
    <row r="55" spans="1:15">
      <c r="A55" s="19" t="s">
        <v>267</v>
      </c>
      <c r="B55" s="1" t="s">
        <v>22</v>
      </c>
      <c r="C55" s="1"/>
      <c r="D55" s="1"/>
      <c r="E55" s="1"/>
      <c r="F55" s="1"/>
      <c r="G55" s="1"/>
      <c r="K55" s="1"/>
    </row>
    <row r="56" spans="1:15">
      <c r="G56" s="3" t="s">
        <v>97</v>
      </c>
      <c r="I56" s="3"/>
      <c r="O56" s="3"/>
    </row>
    <row r="57" spans="1:15" ht="12.75" customHeight="1">
      <c r="B57" s="352" t="s">
        <v>0</v>
      </c>
      <c r="C57" s="356" t="s">
        <v>1</v>
      </c>
      <c r="D57" s="362"/>
      <c r="E57" s="362"/>
      <c r="F57" s="362"/>
      <c r="G57" s="363"/>
      <c r="H57" s="359"/>
      <c r="I57" s="359"/>
      <c r="K57" s="359"/>
      <c r="L57" s="359"/>
      <c r="M57" s="359"/>
      <c r="N57" s="359"/>
      <c r="O57" s="359"/>
    </row>
    <row r="58" spans="1:15" ht="24.95" customHeight="1">
      <c r="B58" s="352"/>
      <c r="C58" s="142" t="s">
        <v>249</v>
      </c>
      <c r="D58" s="142" t="s">
        <v>233</v>
      </c>
      <c r="E58" s="142" t="s">
        <v>143</v>
      </c>
      <c r="F58" s="142" t="s">
        <v>65</v>
      </c>
      <c r="G58" s="142" t="s">
        <v>144</v>
      </c>
      <c r="H58" s="9"/>
      <c r="I58" s="9"/>
      <c r="K58" s="9"/>
      <c r="L58" s="9"/>
      <c r="M58" s="9"/>
      <c r="N58" s="9"/>
      <c r="O58" s="9"/>
    </row>
    <row r="59" spans="1:15">
      <c r="B59" s="2" t="s">
        <v>18</v>
      </c>
      <c r="C59" s="61">
        <v>4989</v>
      </c>
      <c r="D59" s="29">
        <v>5639</v>
      </c>
      <c r="E59" s="61">
        <v>5248</v>
      </c>
      <c r="F59" s="29">
        <v>4945</v>
      </c>
      <c r="G59" s="61">
        <v>5459</v>
      </c>
      <c r="H59" s="5"/>
      <c r="I59" s="5"/>
      <c r="K59" s="5"/>
      <c r="L59" s="5"/>
      <c r="M59" s="5"/>
      <c r="N59" s="5"/>
      <c r="O59" s="5"/>
    </row>
    <row r="60" spans="1:15">
      <c r="B60" s="7" t="s">
        <v>19</v>
      </c>
      <c r="C60" s="61">
        <v>-1844</v>
      </c>
      <c r="D60" s="29">
        <v>-1837</v>
      </c>
      <c r="E60" s="61">
        <v>-1561</v>
      </c>
      <c r="F60" s="29">
        <v>-1530</v>
      </c>
      <c r="G60" s="61">
        <v>-2479</v>
      </c>
      <c r="H60" s="5"/>
      <c r="I60" s="5"/>
      <c r="K60" s="5"/>
      <c r="L60" s="5"/>
      <c r="M60" s="5"/>
      <c r="N60" s="5"/>
      <c r="O60" s="5"/>
    </row>
    <row r="61" spans="1:15" s="1" customFormat="1">
      <c r="B61" s="8" t="s">
        <v>46</v>
      </c>
      <c r="C61" s="64">
        <f>SUM(C59:C60)</f>
        <v>3145</v>
      </c>
      <c r="D61" s="27">
        <f>SUM(D59:D60)</f>
        <v>3802</v>
      </c>
      <c r="E61" s="64">
        <f>SUM(E59:E60)</f>
        <v>3687</v>
      </c>
      <c r="F61" s="27">
        <f>SUM(F59:F60)</f>
        <v>3415</v>
      </c>
      <c r="G61" s="64">
        <f>SUM(G59:G60)</f>
        <v>2980</v>
      </c>
      <c r="H61" s="4"/>
      <c r="I61" s="4"/>
      <c r="K61" s="4"/>
      <c r="L61" s="4"/>
      <c r="M61" s="4"/>
      <c r="N61" s="4"/>
      <c r="O61" s="4"/>
    </row>
    <row r="63" spans="1:15">
      <c r="B63" s="20"/>
      <c r="C63" s="20"/>
      <c r="D63" s="20"/>
      <c r="E63" s="20"/>
      <c r="F63" s="20"/>
      <c r="G63" s="20"/>
    </row>
    <row r="64" spans="1:15">
      <c r="A64" s="19">
        <v>5.2</v>
      </c>
      <c r="B64" s="1" t="s">
        <v>273</v>
      </c>
      <c r="C64" s="1"/>
      <c r="D64" s="1"/>
      <c r="E64" s="1"/>
      <c r="F64" s="1"/>
      <c r="G64" s="1"/>
    </row>
    <row r="65" spans="1:7">
      <c r="B65" s="1"/>
      <c r="C65" s="1"/>
      <c r="D65" s="1"/>
      <c r="E65" s="1"/>
      <c r="F65" s="1"/>
      <c r="G65" s="1"/>
    </row>
    <row r="66" spans="1:7">
      <c r="A66" s="19" t="s">
        <v>268</v>
      </c>
      <c r="B66" s="1" t="s">
        <v>2</v>
      </c>
      <c r="C66" s="1"/>
      <c r="D66" s="1"/>
      <c r="E66" s="1"/>
      <c r="F66" s="1"/>
      <c r="G66" s="1"/>
    </row>
    <row r="67" spans="1:7">
      <c r="G67" s="3" t="s">
        <v>289</v>
      </c>
    </row>
    <row r="68" spans="1:7" ht="12.75">
      <c r="B68" s="352" t="s">
        <v>0</v>
      </c>
      <c r="C68" s="356" t="s">
        <v>1</v>
      </c>
      <c r="D68" s="362"/>
      <c r="E68" s="362"/>
      <c r="F68" s="362"/>
      <c r="G68" s="363"/>
    </row>
    <row r="69" spans="1:7">
      <c r="B69" s="352"/>
      <c r="C69" s="142" t="s">
        <v>249</v>
      </c>
      <c r="D69" s="142" t="s">
        <v>233</v>
      </c>
      <c r="E69" s="142" t="s">
        <v>143</v>
      </c>
      <c r="F69" s="142" t="s">
        <v>65</v>
      </c>
      <c r="G69" s="142" t="s">
        <v>144</v>
      </c>
    </row>
    <row r="70" spans="1:7">
      <c r="B70" s="2" t="s">
        <v>6</v>
      </c>
      <c r="C70" s="61">
        <v>166.97871442967389</v>
      </c>
      <c r="D70" s="29">
        <v>140.35179016305196</v>
      </c>
      <c r="E70" s="61">
        <v>31.044118097274179</v>
      </c>
      <c r="F70" s="29"/>
      <c r="G70" s="61"/>
    </row>
    <row r="71" spans="1:7" ht="22.5">
      <c r="B71" s="7" t="s">
        <v>7</v>
      </c>
      <c r="C71" s="54">
        <v>35.888774607970475</v>
      </c>
      <c r="D71" s="5">
        <v>32.994017736606402</v>
      </c>
      <c r="E71" s="54">
        <v>8.9119327054231299</v>
      </c>
      <c r="F71" s="5"/>
      <c r="G71" s="54"/>
    </row>
    <row r="72" spans="1:7">
      <c r="B72" s="2" t="s">
        <v>8</v>
      </c>
      <c r="C72" s="61">
        <v>147.70143334275915</v>
      </c>
      <c r="D72" s="29">
        <v>139.92315796448833</v>
      </c>
      <c r="E72" s="61">
        <v>36.819580352752503</v>
      </c>
      <c r="F72" s="29"/>
      <c r="G72" s="61"/>
    </row>
    <row r="73" spans="1:7">
      <c r="B73" s="2" t="s">
        <v>254</v>
      </c>
      <c r="C73" s="61">
        <v>15.575857059745244</v>
      </c>
      <c r="D73" s="29">
        <v>21.270777089521356</v>
      </c>
      <c r="E73" s="61">
        <v>3.8352342707334039</v>
      </c>
      <c r="F73" s="29"/>
      <c r="G73" s="61"/>
    </row>
    <row r="74" spans="1:7">
      <c r="B74" s="2" t="s">
        <v>9</v>
      </c>
      <c r="C74" s="61">
        <v>88.684157040445683</v>
      </c>
      <c r="D74" s="29">
        <v>81.756968440168976</v>
      </c>
      <c r="E74" s="61">
        <v>20.150775649385356</v>
      </c>
      <c r="F74" s="29"/>
      <c r="G74" s="61"/>
    </row>
    <row r="75" spans="1:7">
      <c r="B75" s="2" t="s">
        <v>149</v>
      </c>
      <c r="C75" s="61">
        <v>266.21183615247742</v>
      </c>
      <c r="D75" s="29">
        <v>221.04275204184052</v>
      </c>
      <c r="E75" s="61">
        <v>47.760406385682096</v>
      </c>
      <c r="F75" s="29"/>
      <c r="G75" s="61"/>
    </row>
    <row r="76" spans="1:7">
      <c r="A76" s="1"/>
      <c r="B76" s="8" t="s">
        <v>2</v>
      </c>
      <c r="C76" s="64">
        <f>SUM(C70:C75)</f>
        <v>721.04077263307181</v>
      </c>
      <c r="D76" s="27">
        <f>SUM(D70:D75)</f>
        <v>637.33946343567754</v>
      </c>
      <c r="E76" s="64">
        <f>SUM(E70:E75)</f>
        <v>148.52204746125068</v>
      </c>
      <c r="F76" s="27"/>
      <c r="G76" s="64"/>
    </row>
    <row r="77" spans="1:7">
      <c r="B77" s="63"/>
      <c r="D77" s="47"/>
      <c r="E77" s="47"/>
      <c r="F77" s="47"/>
      <c r="G77" s="48"/>
    </row>
    <row r="78" spans="1:7">
      <c r="B78" s="63"/>
      <c r="G78" s="33"/>
    </row>
    <row r="79" spans="1:7">
      <c r="B79" s="63"/>
      <c r="G79" s="33"/>
    </row>
    <row r="80" spans="1:7">
      <c r="A80" s="19" t="s">
        <v>269</v>
      </c>
      <c r="B80" s="1" t="s">
        <v>56</v>
      </c>
      <c r="C80" s="1"/>
      <c r="D80" s="1"/>
      <c r="E80" s="1"/>
      <c r="F80" s="1"/>
      <c r="G80" s="32"/>
    </row>
    <row r="81" spans="1:7">
      <c r="G81" s="3" t="s">
        <v>289</v>
      </c>
    </row>
    <row r="82" spans="1:7" ht="12.75">
      <c r="B82" s="352" t="s">
        <v>0</v>
      </c>
      <c r="C82" s="356" t="s">
        <v>1</v>
      </c>
      <c r="D82" s="362"/>
      <c r="E82" s="362"/>
      <c r="F82" s="362"/>
      <c r="G82" s="363"/>
    </row>
    <row r="83" spans="1:7">
      <c r="B83" s="352"/>
      <c r="C83" s="142" t="s">
        <v>249</v>
      </c>
      <c r="D83" s="142" t="s">
        <v>233</v>
      </c>
      <c r="E83" s="142" t="s">
        <v>143</v>
      </c>
      <c r="F83" s="142" t="s">
        <v>65</v>
      </c>
      <c r="G83" s="142" t="s">
        <v>144</v>
      </c>
    </row>
    <row r="84" spans="1:7">
      <c r="B84" s="2" t="s">
        <v>10</v>
      </c>
      <c r="C84" s="61">
        <v>102.4</v>
      </c>
      <c r="D84" s="29">
        <v>87.4</v>
      </c>
      <c r="E84" s="61">
        <v>23.9</v>
      </c>
      <c r="F84" s="29"/>
      <c r="G84" s="61"/>
    </row>
    <row r="85" spans="1:7">
      <c r="B85" s="7" t="s">
        <v>11</v>
      </c>
      <c r="C85" s="61">
        <v>50.459471617390001</v>
      </c>
      <c r="D85" s="29">
        <v>45.4</v>
      </c>
      <c r="E85" s="61">
        <v>11.4</v>
      </c>
      <c r="F85" s="29"/>
      <c r="G85" s="61"/>
    </row>
    <row r="86" spans="1:7">
      <c r="B86" s="2" t="s">
        <v>12</v>
      </c>
      <c r="C86" s="61">
        <v>28.612785827298566</v>
      </c>
      <c r="D86" s="29">
        <v>30.4</v>
      </c>
      <c r="E86" s="61">
        <v>7.45</v>
      </c>
      <c r="F86" s="29"/>
      <c r="G86" s="61"/>
    </row>
    <row r="87" spans="1:7">
      <c r="A87" s="1"/>
      <c r="B87" s="8" t="s">
        <v>56</v>
      </c>
      <c r="C87" s="64">
        <f>SUM(C84:C86)</f>
        <v>181.47225744468858</v>
      </c>
      <c r="D87" s="27">
        <f>SUM(D84:D86)</f>
        <v>163.20000000000002</v>
      </c>
      <c r="E87" s="64">
        <f>SUM(E84:E86)</f>
        <v>42.75</v>
      </c>
      <c r="F87" s="27"/>
      <c r="G87" s="64"/>
    </row>
    <row r="90" spans="1:7">
      <c r="A90" s="19" t="s">
        <v>270</v>
      </c>
      <c r="B90" s="1" t="s">
        <v>218</v>
      </c>
    </row>
    <row r="91" spans="1:7">
      <c r="G91" s="3" t="s">
        <v>289</v>
      </c>
    </row>
    <row r="92" spans="1:7" ht="12.75">
      <c r="B92" s="352" t="s">
        <v>0</v>
      </c>
      <c r="C92" s="356" t="s">
        <v>1</v>
      </c>
      <c r="D92" s="362"/>
      <c r="E92" s="362"/>
      <c r="F92" s="362"/>
      <c r="G92" s="363"/>
    </row>
    <row r="93" spans="1:7">
      <c r="B93" s="352"/>
      <c r="C93" s="142" t="s">
        <v>249</v>
      </c>
      <c r="D93" s="142" t="s">
        <v>233</v>
      </c>
      <c r="E93" s="142" t="s">
        <v>143</v>
      </c>
      <c r="F93" s="142" t="s">
        <v>65</v>
      </c>
      <c r="G93" s="142" t="s">
        <v>144</v>
      </c>
    </row>
    <row r="94" spans="1:7">
      <c r="B94" s="269" t="s">
        <v>219</v>
      </c>
      <c r="C94" s="61">
        <v>1091.2399871806356</v>
      </c>
      <c r="D94" s="234">
        <v>925.31166518254668</v>
      </c>
      <c r="E94" s="61">
        <v>1173.1115879828326</v>
      </c>
      <c r="F94" s="234"/>
      <c r="G94" s="61"/>
    </row>
    <row r="95" spans="1:7" ht="22.5">
      <c r="B95" s="269" t="s">
        <v>220</v>
      </c>
      <c r="C95" s="61">
        <v>740.90159597995364</v>
      </c>
      <c r="D95" s="234">
        <v>916.91896705253782</v>
      </c>
      <c r="E95" s="61">
        <v>755.23605150214587</v>
      </c>
      <c r="F95" s="234"/>
      <c r="G95" s="61"/>
    </row>
    <row r="96" spans="1:7">
      <c r="B96" s="270" t="s">
        <v>221</v>
      </c>
      <c r="C96" s="62">
        <v>0</v>
      </c>
      <c r="D96" s="48">
        <v>0</v>
      </c>
      <c r="E96" s="62">
        <v>0</v>
      </c>
      <c r="F96" s="234"/>
      <c r="G96" s="61"/>
    </row>
    <row r="97" spans="1:7">
      <c r="B97" s="268" t="s">
        <v>222</v>
      </c>
      <c r="C97" s="144">
        <v>173.50838680000001</v>
      </c>
      <c r="D97" s="234">
        <v>181.56723063223507</v>
      </c>
      <c r="E97" s="144">
        <v>298.00429184549353</v>
      </c>
      <c r="F97" s="234"/>
      <c r="G97" s="144"/>
    </row>
    <row r="98" spans="1:7">
      <c r="B98" s="268" t="s">
        <v>223</v>
      </c>
      <c r="C98" s="273">
        <v>22.255974960375649</v>
      </c>
      <c r="D98" s="48">
        <v>0</v>
      </c>
      <c r="E98" s="62">
        <v>0</v>
      </c>
      <c r="F98" s="234"/>
      <c r="G98" s="61"/>
    </row>
    <row r="99" spans="1:7" hidden="1">
      <c r="B99" s="271" t="s">
        <v>224</v>
      </c>
      <c r="C99" s="62">
        <v>0</v>
      </c>
      <c r="D99" s="48">
        <v>0</v>
      </c>
      <c r="E99" s="62">
        <v>0</v>
      </c>
      <c r="F99" s="234"/>
      <c r="G99" s="61"/>
    </row>
    <row r="100" spans="1:7">
      <c r="B100" s="272" t="s">
        <v>225</v>
      </c>
      <c r="C100" s="189">
        <f>SUM(C94:C95)-SUM(C97:C99)</f>
        <v>1636.3772214002133</v>
      </c>
      <c r="D100" s="284">
        <f>SUM(D94:D95)-SUM(D97:D99)</f>
        <v>1660.6634016028495</v>
      </c>
      <c r="E100" s="189">
        <f>SUM(E94:E95)-SUM(E97:E99)</f>
        <v>1630.343347639485</v>
      </c>
      <c r="F100" s="284"/>
      <c r="G100" s="189"/>
    </row>
    <row r="103" spans="1:7">
      <c r="A103" s="19" t="s">
        <v>271</v>
      </c>
      <c r="B103" s="1" t="s">
        <v>47</v>
      </c>
      <c r="C103" s="1"/>
      <c r="D103" s="1"/>
      <c r="E103" s="1"/>
      <c r="F103" s="1"/>
      <c r="G103" s="1"/>
    </row>
    <row r="104" spans="1:7">
      <c r="G104" s="3" t="s">
        <v>289</v>
      </c>
    </row>
    <row r="105" spans="1:7" ht="12.75">
      <c r="B105" s="352" t="s">
        <v>0</v>
      </c>
      <c r="C105" s="356" t="s">
        <v>1</v>
      </c>
      <c r="D105" s="362"/>
      <c r="E105" s="362"/>
      <c r="F105" s="362"/>
      <c r="G105" s="363"/>
    </row>
    <row r="106" spans="1:7">
      <c r="B106" s="352"/>
      <c r="C106" s="142" t="s">
        <v>249</v>
      </c>
      <c r="D106" s="142" t="s">
        <v>233</v>
      </c>
      <c r="E106" s="142" t="s">
        <v>143</v>
      </c>
      <c r="F106" s="142" t="s">
        <v>65</v>
      </c>
      <c r="G106" s="142" t="s">
        <v>144</v>
      </c>
    </row>
    <row r="107" spans="1:7">
      <c r="B107" s="2" t="s">
        <v>13</v>
      </c>
      <c r="C107" s="61">
        <v>37.674079663101118</v>
      </c>
      <c r="D107" s="29">
        <v>35.296398563166001</v>
      </c>
      <c r="E107" s="61">
        <v>14.417126906435008</v>
      </c>
      <c r="F107" s="29"/>
      <c r="G107" s="61"/>
    </row>
    <row r="108" spans="1:7">
      <c r="B108" s="7" t="s">
        <v>14</v>
      </c>
      <c r="C108" s="61">
        <v>6.9337912183716099</v>
      </c>
      <c r="D108" s="29">
        <v>6.831521838202903</v>
      </c>
      <c r="E108" s="61">
        <v>2.3837955107795317</v>
      </c>
      <c r="F108" s="34"/>
      <c r="G108" s="65"/>
    </row>
    <row r="109" spans="1:7">
      <c r="B109" s="2" t="s">
        <v>15</v>
      </c>
      <c r="C109" s="61">
        <v>-1.0625311113727043</v>
      </c>
      <c r="D109" s="29">
        <v>1.6887618111211187</v>
      </c>
      <c r="E109" s="61">
        <v>-4.4758024272541475</v>
      </c>
      <c r="F109" s="29"/>
      <c r="G109" s="61"/>
    </row>
    <row r="110" spans="1:7">
      <c r="B110" s="2" t="s">
        <v>16</v>
      </c>
      <c r="C110" s="61">
        <v>36.085929497518563</v>
      </c>
      <c r="D110" s="29">
        <v>-16.874906870992792</v>
      </c>
      <c r="E110" s="61">
        <v>15.632358056378788</v>
      </c>
      <c r="F110" s="29"/>
      <c r="G110" s="61"/>
    </row>
    <row r="111" spans="1:7">
      <c r="A111" s="1"/>
      <c r="B111" s="8" t="s">
        <v>17</v>
      </c>
      <c r="C111" s="64">
        <f>SUM(C107:C110)</f>
        <v>79.631269267618592</v>
      </c>
      <c r="D111" s="27">
        <f>SUM(D107:D110)</f>
        <v>26.94177534149723</v>
      </c>
      <c r="E111" s="64">
        <f>SUM(E107:E110)</f>
        <v>27.95747804633918</v>
      </c>
      <c r="F111" s="27"/>
      <c r="G111" s="64"/>
    </row>
    <row r="112" spans="1:7">
      <c r="B112" s="49"/>
      <c r="C112" s="49"/>
      <c r="D112" s="20"/>
      <c r="E112" s="20"/>
      <c r="F112" s="20"/>
      <c r="G112" s="20"/>
    </row>
    <row r="113" spans="1:7">
      <c r="B113" s="49"/>
      <c r="C113" s="49"/>
      <c r="D113" s="20"/>
    </row>
    <row r="114" spans="1:7">
      <c r="A114" s="19" t="s">
        <v>272</v>
      </c>
      <c r="B114" s="1" t="s">
        <v>22</v>
      </c>
      <c r="C114" s="1"/>
      <c r="D114" s="1"/>
      <c r="E114" s="1"/>
      <c r="F114" s="1"/>
      <c r="G114" s="1"/>
    </row>
    <row r="115" spans="1:7">
      <c r="G115" s="3" t="s">
        <v>289</v>
      </c>
    </row>
    <row r="116" spans="1:7" ht="12.75">
      <c r="B116" s="352" t="s">
        <v>0</v>
      </c>
      <c r="C116" s="356" t="s">
        <v>1</v>
      </c>
      <c r="D116" s="362"/>
      <c r="E116" s="362"/>
      <c r="F116" s="362"/>
      <c r="G116" s="363"/>
    </row>
    <row r="117" spans="1:7">
      <c r="B117" s="352"/>
      <c r="C117" s="142" t="s">
        <v>249</v>
      </c>
      <c r="D117" s="142" t="s">
        <v>233</v>
      </c>
      <c r="E117" s="142" t="s">
        <v>143</v>
      </c>
      <c r="F117" s="142" t="s">
        <v>65</v>
      </c>
      <c r="G117" s="142" t="s">
        <v>144</v>
      </c>
    </row>
    <row r="118" spans="1:7">
      <c r="B118" s="2" t="s">
        <v>18</v>
      </c>
      <c r="C118" s="61">
        <v>18.975891097940259</v>
      </c>
      <c r="D118" s="29">
        <v>29.718258102989719</v>
      </c>
      <c r="E118" s="61">
        <v>3.4338823390700157</v>
      </c>
      <c r="F118" s="29"/>
      <c r="G118" s="61"/>
    </row>
    <row r="119" spans="1:7">
      <c r="B119" s="7" t="s">
        <v>19</v>
      </c>
      <c r="C119" s="61">
        <v>-13.447864402119324</v>
      </c>
      <c r="D119" s="29">
        <v>10.66726985613322</v>
      </c>
      <c r="E119" s="61">
        <v>-2.0870555940138957</v>
      </c>
      <c r="F119" s="29"/>
      <c r="G119" s="61"/>
    </row>
    <row r="120" spans="1:7">
      <c r="A120" s="1"/>
      <c r="B120" s="8" t="s">
        <v>46</v>
      </c>
      <c r="C120" s="64">
        <f>SUM(C118:C119)</f>
        <v>5.5280266958209356</v>
      </c>
      <c r="D120" s="27">
        <f>SUM(D118:D119)</f>
        <v>40.385527959122939</v>
      </c>
      <c r="E120" s="64">
        <f>SUM(E118:E119)</f>
        <v>1.34682674505612</v>
      </c>
      <c r="F120" s="27"/>
      <c r="G120" s="64"/>
    </row>
    <row r="124" spans="1:7">
      <c r="A124" s="19">
        <v>5.3</v>
      </c>
      <c r="B124" s="1" t="s">
        <v>274</v>
      </c>
      <c r="C124" s="1"/>
      <c r="D124" s="1"/>
      <c r="E124" s="1"/>
      <c r="F124" s="1"/>
      <c r="G124" s="1"/>
    </row>
    <row r="125" spans="1:7">
      <c r="B125" s="1"/>
      <c r="C125" s="1"/>
      <c r="D125" s="1"/>
      <c r="E125" s="1"/>
      <c r="F125" s="1"/>
      <c r="G125" s="1"/>
    </row>
    <row r="126" spans="1:7">
      <c r="A126" s="19" t="s">
        <v>275</v>
      </c>
      <c r="B126" s="1" t="s">
        <v>2</v>
      </c>
      <c r="C126" s="1"/>
      <c r="D126" s="1"/>
      <c r="E126" s="1"/>
      <c r="F126" s="1"/>
      <c r="G126" s="1"/>
    </row>
    <row r="127" spans="1:7">
      <c r="G127" s="3" t="s">
        <v>289</v>
      </c>
    </row>
    <row r="128" spans="1:7" ht="12.75">
      <c r="B128" s="352" t="s">
        <v>0</v>
      </c>
      <c r="C128" s="356" t="s">
        <v>1</v>
      </c>
      <c r="D128" s="362"/>
      <c r="E128" s="362"/>
      <c r="F128" s="362"/>
      <c r="G128" s="363"/>
    </row>
    <row r="129" spans="1:7">
      <c r="B129" s="352"/>
      <c r="C129" s="142" t="s">
        <v>249</v>
      </c>
      <c r="D129" s="142" t="s">
        <v>233</v>
      </c>
      <c r="E129" s="142" t="s">
        <v>143</v>
      </c>
      <c r="F129" s="142" t="s">
        <v>65</v>
      </c>
      <c r="G129" s="142" t="s">
        <v>144</v>
      </c>
    </row>
    <row r="130" spans="1:7">
      <c r="B130" s="2" t="s">
        <v>6</v>
      </c>
      <c r="C130" s="61"/>
      <c r="D130" s="29"/>
      <c r="E130" s="61"/>
      <c r="F130" s="29"/>
      <c r="G130" s="61"/>
    </row>
    <row r="131" spans="1:7" ht="22.5">
      <c r="B131" s="7" t="s">
        <v>7</v>
      </c>
      <c r="C131" s="54"/>
      <c r="D131" s="5"/>
      <c r="E131" s="54"/>
      <c r="F131" s="5"/>
      <c r="G131" s="54"/>
    </row>
    <row r="132" spans="1:7">
      <c r="B132" s="2" t="s">
        <v>8</v>
      </c>
      <c r="C132" s="61"/>
      <c r="D132" s="29"/>
      <c r="E132" s="61"/>
      <c r="F132" s="29"/>
      <c r="G132" s="61"/>
    </row>
    <row r="133" spans="1:7">
      <c r="B133" s="2" t="s">
        <v>254</v>
      </c>
      <c r="C133" s="61"/>
      <c r="D133" s="29"/>
      <c r="E133" s="61"/>
      <c r="F133" s="29"/>
      <c r="G133" s="61"/>
    </row>
    <row r="134" spans="1:7">
      <c r="B134" s="2" t="s">
        <v>9</v>
      </c>
      <c r="C134" s="61">
        <v>5.7654600074023161</v>
      </c>
      <c r="D134" s="29">
        <v>5.5297818914796251</v>
      </c>
      <c r="E134" s="62">
        <v>0</v>
      </c>
      <c r="F134" s="29"/>
      <c r="G134" s="61"/>
    </row>
    <row r="135" spans="1:7">
      <c r="B135" s="2" t="s">
        <v>149</v>
      </c>
      <c r="C135" s="61">
        <v>10.423921342799206</v>
      </c>
      <c r="D135" s="29">
        <v>1.4151245600602289</v>
      </c>
      <c r="E135" s="61">
        <v>19.655329047140565</v>
      </c>
      <c r="F135" s="29"/>
      <c r="G135" s="61"/>
    </row>
    <row r="136" spans="1:7">
      <c r="A136" s="1"/>
      <c r="B136" s="8" t="s">
        <v>2</v>
      </c>
      <c r="C136" s="64">
        <f>SUM(C130:C135)</f>
        <v>16.189381350201522</v>
      </c>
      <c r="D136" s="27">
        <f>SUM(D130:D135)</f>
        <v>6.944906451539854</v>
      </c>
      <c r="E136" s="64">
        <f>SUM(E130:E135)</f>
        <v>19.655329047140565</v>
      </c>
      <c r="F136" s="27"/>
      <c r="G136" s="64"/>
    </row>
    <row r="137" spans="1:7">
      <c r="B137" s="63"/>
      <c r="D137" s="47"/>
      <c r="E137" s="47"/>
      <c r="F137" s="47"/>
      <c r="G137" s="48"/>
    </row>
    <row r="138" spans="1:7">
      <c r="B138" s="63"/>
      <c r="G138" s="33"/>
    </row>
    <row r="139" spans="1:7">
      <c r="B139" s="63"/>
      <c r="G139" s="33"/>
    </row>
    <row r="140" spans="1:7">
      <c r="A140" s="19" t="s">
        <v>276</v>
      </c>
      <c r="B140" s="1" t="s">
        <v>56</v>
      </c>
      <c r="C140" s="1"/>
      <c r="D140" s="1"/>
      <c r="E140" s="1"/>
      <c r="F140" s="1"/>
      <c r="G140" s="32"/>
    </row>
    <row r="141" spans="1:7">
      <c r="G141" s="3" t="s">
        <v>289</v>
      </c>
    </row>
    <row r="142" spans="1:7" ht="12.75">
      <c r="B142" s="352" t="s">
        <v>0</v>
      </c>
      <c r="C142" s="356" t="s">
        <v>1</v>
      </c>
      <c r="D142" s="362"/>
      <c r="E142" s="362"/>
      <c r="F142" s="362"/>
      <c r="G142" s="363"/>
    </row>
    <row r="143" spans="1:7">
      <c r="B143" s="352"/>
      <c r="C143" s="142" t="s">
        <v>249</v>
      </c>
      <c r="D143" s="142" t="s">
        <v>233</v>
      </c>
      <c r="E143" s="142" t="s">
        <v>143</v>
      </c>
      <c r="F143" s="142" t="s">
        <v>65</v>
      </c>
      <c r="G143" s="142" t="s">
        <v>144</v>
      </c>
    </row>
    <row r="144" spans="1:7">
      <c r="B144" s="2" t="s">
        <v>10</v>
      </c>
      <c r="C144" s="61"/>
      <c r="D144" s="29"/>
      <c r="E144" s="61"/>
      <c r="F144" s="29"/>
      <c r="G144" s="61"/>
    </row>
    <row r="145" spans="1:7">
      <c r="B145" s="7" t="s">
        <v>11</v>
      </c>
      <c r="C145" s="61"/>
      <c r="D145" s="29"/>
      <c r="E145" s="61"/>
      <c r="F145" s="29"/>
      <c r="G145" s="61"/>
    </row>
    <row r="146" spans="1:7">
      <c r="B146" s="2" t="s">
        <v>12</v>
      </c>
      <c r="C146" s="62">
        <v>0</v>
      </c>
      <c r="D146" s="48">
        <v>0</v>
      </c>
      <c r="E146" s="62">
        <v>0</v>
      </c>
      <c r="F146" s="29"/>
      <c r="G146" s="61"/>
    </row>
    <row r="147" spans="1:7">
      <c r="A147" s="1"/>
      <c r="B147" s="8" t="s">
        <v>56</v>
      </c>
      <c r="C147" s="340">
        <f>SUM(C144:C146)</f>
        <v>0</v>
      </c>
      <c r="D147" s="341">
        <f>SUM(D144:D146)</f>
        <v>0</v>
      </c>
      <c r="E147" s="340">
        <f>SUM(E144:E146)</f>
        <v>0</v>
      </c>
      <c r="F147" s="27"/>
      <c r="G147" s="64"/>
    </row>
    <row r="150" spans="1:7">
      <c r="A150" s="19" t="s">
        <v>277</v>
      </c>
      <c r="B150" s="1" t="s">
        <v>218</v>
      </c>
    </row>
    <row r="151" spans="1:7">
      <c r="G151" s="3" t="s">
        <v>289</v>
      </c>
    </row>
    <row r="152" spans="1:7" ht="12.75">
      <c r="B152" s="352" t="s">
        <v>0</v>
      </c>
      <c r="C152" s="356" t="s">
        <v>1</v>
      </c>
      <c r="D152" s="362"/>
      <c r="E152" s="362"/>
      <c r="F152" s="362"/>
      <c r="G152" s="363"/>
    </row>
    <row r="153" spans="1:7">
      <c r="B153" s="352"/>
      <c r="C153" s="142" t="s">
        <v>249</v>
      </c>
      <c r="D153" s="142" t="s">
        <v>233</v>
      </c>
      <c r="E153" s="142" t="s">
        <v>143</v>
      </c>
      <c r="F153" s="142" t="s">
        <v>65</v>
      </c>
      <c r="G153" s="142" t="s">
        <v>144</v>
      </c>
    </row>
    <row r="154" spans="1:7">
      <c r="B154" s="269" t="s">
        <v>219</v>
      </c>
      <c r="C154" s="61">
        <v>8542.2044754726357</v>
      </c>
      <c r="D154" s="234">
        <v>8506.4336598397149</v>
      </c>
      <c r="E154" s="61">
        <v>8069.2060085836911</v>
      </c>
      <c r="F154" s="234"/>
      <c r="G154" s="61"/>
    </row>
    <row r="155" spans="1:7" ht="22.5">
      <c r="B155" s="269" t="s">
        <v>220</v>
      </c>
      <c r="C155" s="61">
        <v>151.41</v>
      </c>
      <c r="D155" s="48">
        <v>0</v>
      </c>
      <c r="E155" s="62">
        <v>0</v>
      </c>
      <c r="F155" s="234"/>
      <c r="G155" s="61"/>
    </row>
    <row r="156" spans="1:7">
      <c r="B156" s="270" t="s">
        <v>221</v>
      </c>
      <c r="C156" s="62">
        <v>0</v>
      </c>
      <c r="D156" s="48">
        <v>0</v>
      </c>
      <c r="E156" s="62">
        <v>0</v>
      </c>
      <c r="F156" s="234"/>
      <c r="G156" s="61"/>
    </row>
    <row r="157" spans="1:7">
      <c r="B157" s="268" t="s">
        <v>222</v>
      </c>
      <c r="C157" s="144">
        <v>19.55814788</v>
      </c>
      <c r="D157" s="234">
        <v>3.8067675868210151</v>
      </c>
      <c r="E157" s="144">
        <v>21.28755364806867</v>
      </c>
      <c r="F157" s="234"/>
      <c r="G157" s="144"/>
    </row>
    <row r="158" spans="1:7">
      <c r="B158" s="268" t="s">
        <v>223</v>
      </c>
      <c r="C158" s="342">
        <v>0</v>
      </c>
      <c r="D158" s="48">
        <v>0</v>
      </c>
      <c r="E158" s="62">
        <v>0</v>
      </c>
      <c r="F158" s="234"/>
      <c r="G158" s="61"/>
    </row>
    <row r="159" spans="1:7">
      <c r="B159" s="271" t="s">
        <v>224</v>
      </c>
      <c r="C159" s="61">
        <v>3.3000000000000003E-5</v>
      </c>
      <c r="D159" s="234">
        <v>6.0106856634016026</v>
      </c>
      <c r="E159" s="61">
        <v>2.5965665236051501</v>
      </c>
      <c r="F159" s="234"/>
      <c r="G159" s="61"/>
    </row>
    <row r="160" spans="1:7">
      <c r="B160" s="272" t="s">
        <v>225</v>
      </c>
      <c r="C160" s="189">
        <f>SUM(C154:C155)-SUM(C157:C159)</f>
        <v>8674.0562945926358</v>
      </c>
      <c r="D160" s="284">
        <f>SUM(D154:D155)-SUM(D157:D159)</f>
        <v>8496.6162065894914</v>
      </c>
      <c r="E160" s="189">
        <f>SUM(E154:E155)-SUM(E157:E159)</f>
        <v>8045.321888412017</v>
      </c>
      <c r="F160" s="284"/>
      <c r="G160" s="189"/>
    </row>
    <row r="163" spans="1:7">
      <c r="A163" s="19" t="s">
        <v>278</v>
      </c>
      <c r="B163" s="1" t="s">
        <v>47</v>
      </c>
      <c r="C163" s="1"/>
      <c r="D163" s="1"/>
      <c r="E163" s="1"/>
      <c r="F163" s="1"/>
      <c r="G163" s="1"/>
    </row>
    <row r="164" spans="1:7">
      <c r="G164" s="3" t="s">
        <v>289</v>
      </c>
    </row>
    <row r="165" spans="1:7" ht="12.75">
      <c r="B165" s="352" t="s">
        <v>0</v>
      </c>
      <c r="C165" s="356" t="s">
        <v>1</v>
      </c>
      <c r="D165" s="362"/>
      <c r="E165" s="362"/>
      <c r="F165" s="362"/>
      <c r="G165" s="363"/>
    </row>
    <row r="166" spans="1:7">
      <c r="B166" s="352"/>
      <c r="C166" s="142" t="s">
        <v>249</v>
      </c>
      <c r="D166" s="142" t="s">
        <v>233</v>
      </c>
      <c r="E166" s="142" t="s">
        <v>143</v>
      </c>
      <c r="F166" s="142" t="s">
        <v>65</v>
      </c>
      <c r="G166" s="142" t="s">
        <v>144</v>
      </c>
    </row>
    <row r="167" spans="1:7">
      <c r="B167" s="2" t="s">
        <v>13</v>
      </c>
      <c r="C167" s="61">
        <v>42.934000198333329</v>
      </c>
      <c r="D167" s="234">
        <v>44.106611568333335</v>
      </c>
      <c r="E167" s="61">
        <v>11.296295953333335</v>
      </c>
      <c r="F167" s="29"/>
      <c r="G167" s="61"/>
    </row>
    <row r="168" spans="1:7">
      <c r="B168" s="7" t="s">
        <v>14</v>
      </c>
      <c r="C168" s="61">
        <v>11.072623626928236</v>
      </c>
      <c r="D168" s="234">
        <v>7.5815540185000065</v>
      </c>
      <c r="E168" s="61">
        <v>1.9051448941615456</v>
      </c>
      <c r="F168" s="34"/>
      <c r="G168" s="65"/>
    </row>
    <row r="169" spans="1:7">
      <c r="B169" s="2" t="s">
        <v>15</v>
      </c>
      <c r="C169" s="61">
        <v>-1.5514400000000001E-3</v>
      </c>
      <c r="D169" s="48">
        <v>0</v>
      </c>
      <c r="E169" s="62">
        <v>0</v>
      </c>
      <c r="F169" s="29"/>
      <c r="G169" s="61"/>
    </row>
    <row r="170" spans="1:7">
      <c r="B170" s="2" t="s">
        <v>16</v>
      </c>
      <c r="C170" s="61">
        <v>0</v>
      </c>
      <c r="D170" s="234">
        <v>1.7105073962954662E-2</v>
      </c>
      <c r="E170" s="62">
        <v>0</v>
      </c>
      <c r="F170" s="29"/>
      <c r="G170" s="61"/>
    </row>
    <row r="171" spans="1:7">
      <c r="A171" s="1"/>
      <c r="B171" s="8" t="s">
        <v>17</v>
      </c>
      <c r="C171" s="64">
        <f>SUM(C167:C170)</f>
        <v>54.005072385261563</v>
      </c>
      <c r="D171" s="27">
        <f>SUM(D167:D170)</f>
        <v>51.705270660796295</v>
      </c>
      <c r="E171" s="64">
        <f>SUM(E167:E170)</f>
        <v>13.201440847494879</v>
      </c>
      <c r="F171" s="27"/>
      <c r="G171" s="64"/>
    </row>
    <row r="172" spans="1:7">
      <c r="B172" s="49"/>
      <c r="C172" s="49"/>
      <c r="D172" s="20"/>
      <c r="E172" s="20"/>
      <c r="F172" s="20"/>
      <c r="G172" s="20"/>
    </row>
    <row r="173" spans="1:7">
      <c r="B173" s="49"/>
      <c r="C173" s="49"/>
      <c r="D173" s="20"/>
    </row>
    <row r="174" spans="1:7">
      <c r="A174" s="19" t="s">
        <v>279</v>
      </c>
      <c r="B174" s="1" t="s">
        <v>22</v>
      </c>
      <c r="C174" s="1"/>
      <c r="D174" s="1"/>
      <c r="E174" s="1"/>
      <c r="F174" s="1"/>
      <c r="G174" s="1"/>
    </row>
    <row r="175" spans="1:7">
      <c r="G175" s="3" t="s">
        <v>289</v>
      </c>
    </row>
    <row r="176" spans="1:7" ht="12.75">
      <c r="B176" s="352" t="s">
        <v>0</v>
      </c>
      <c r="C176" s="356" t="s">
        <v>1</v>
      </c>
      <c r="D176" s="362"/>
      <c r="E176" s="362"/>
      <c r="F176" s="362"/>
      <c r="G176" s="363"/>
    </row>
    <row r="177" spans="1:7">
      <c r="B177" s="352"/>
      <c r="C177" s="142" t="s">
        <v>249</v>
      </c>
      <c r="D177" s="142" t="s">
        <v>233</v>
      </c>
      <c r="E177" s="142" t="s">
        <v>143</v>
      </c>
      <c r="F177" s="142" t="s">
        <v>65</v>
      </c>
      <c r="G177" s="142" t="s">
        <v>144</v>
      </c>
    </row>
    <row r="178" spans="1:7">
      <c r="B178" s="2" t="s">
        <v>18</v>
      </c>
      <c r="C178" s="62">
        <v>0</v>
      </c>
      <c r="D178" s="48">
        <v>0</v>
      </c>
      <c r="E178" s="62">
        <v>0</v>
      </c>
      <c r="F178" s="29"/>
      <c r="G178" s="61"/>
    </row>
    <row r="179" spans="1:7">
      <c r="B179" s="7" t="s">
        <v>19</v>
      </c>
      <c r="C179" s="62">
        <v>0</v>
      </c>
      <c r="D179" s="48">
        <v>0</v>
      </c>
      <c r="E179" s="62">
        <v>0</v>
      </c>
      <c r="F179" s="29"/>
      <c r="G179" s="61"/>
    </row>
    <row r="180" spans="1:7">
      <c r="A180" s="1"/>
      <c r="B180" s="8" t="s">
        <v>46</v>
      </c>
      <c r="C180" s="340">
        <f>SUM(C178:C179)</f>
        <v>0</v>
      </c>
      <c r="D180" s="341">
        <f>SUM(D178:D179)</f>
        <v>0</v>
      </c>
      <c r="E180" s="340">
        <f>SUM(E178:E179)</f>
        <v>0</v>
      </c>
      <c r="F180" s="27"/>
      <c r="G180" s="64"/>
    </row>
  </sheetData>
  <mergeCells count="37">
    <mergeCell ref="C46:G46"/>
    <mergeCell ref="C23:G23"/>
    <mergeCell ref="B9:B10"/>
    <mergeCell ref="B23:B24"/>
    <mergeCell ref="B46:B47"/>
    <mergeCell ref="B57:B58"/>
    <mergeCell ref="C9:G9"/>
    <mergeCell ref="C57:G57"/>
    <mergeCell ref="B33:B34"/>
    <mergeCell ref="C33:G33"/>
    <mergeCell ref="H23:I23"/>
    <mergeCell ref="H46:I46"/>
    <mergeCell ref="H57:I57"/>
    <mergeCell ref="J9:N9"/>
    <mergeCell ref="K23:O23"/>
    <mergeCell ref="K46:O46"/>
    <mergeCell ref="K57:O57"/>
    <mergeCell ref="B68:B69"/>
    <mergeCell ref="C68:G68"/>
    <mergeCell ref="B82:B83"/>
    <mergeCell ref="C82:G82"/>
    <mergeCell ref="B92:B93"/>
    <mergeCell ref="C92:G92"/>
    <mergeCell ref="B105:B106"/>
    <mergeCell ref="C105:G105"/>
    <mergeCell ref="B116:B117"/>
    <mergeCell ref="C116:G116"/>
    <mergeCell ref="B128:B129"/>
    <mergeCell ref="C128:G128"/>
    <mergeCell ref="B176:B177"/>
    <mergeCell ref="C176:G176"/>
    <mergeCell ref="B142:B143"/>
    <mergeCell ref="C142:G142"/>
    <mergeCell ref="B152:B153"/>
    <mergeCell ref="C152:G152"/>
    <mergeCell ref="B165:B166"/>
    <mergeCell ref="C165:G165"/>
  </mergeCells>
  <phoneticPr fontId="2" type="noConversion"/>
  <hyperlinks>
    <hyperlink ref="A1" location="Cover!E6" display="INDEX"/>
  </hyperlinks>
  <pageMargins left="0.75" right="0.75" top="1" bottom="1" header="0.5" footer="0.5"/>
  <pageSetup scale="82" fitToHeight="2" orientation="portrait" r:id="rId1"/>
  <headerFooter alignWithMargins="0"/>
  <rowBreaks count="2" manualBreakCount="2">
    <brk id="62" max="6" man="1"/>
    <brk id="1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view="pageBreakPreview" zoomScaleNormal="100" zoomScaleSheetLayoutView="100" workbookViewId="0"/>
  </sheetViews>
  <sheetFormatPr defaultRowHeight="12.75"/>
  <cols>
    <col min="1" max="1" width="40.140625" style="45" customWidth="1"/>
    <col min="2" max="2" width="9.140625" style="44"/>
    <col min="3" max="7" width="11.42578125" style="44" bestFit="1" customWidth="1"/>
    <col min="8" max="16384" width="9.140625" style="45"/>
  </cols>
  <sheetData>
    <row r="1" spans="1:7">
      <c r="A1" s="66" t="s">
        <v>21</v>
      </c>
      <c r="C1" s="174">
        <f>1000</f>
        <v>1000</v>
      </c>
    </row>
    <row r="3" spans="1:7">
      <c r="A3" s="28" t="s">
        <v>258</v>
      </c>
    </row>
    <row r="5" spans="1:7">
      <c r="A5" s="69" t="s">
        <v>27</v>
      </c>
      <c r="B5" s="69" t="s">
        <v>28</v>
      </c>
      <c r="C5" s="55" t="s">
        <v>249</v>
      </c>
      <c r="D5" s="52" t="s">
        <v>233</v>
      </c>
      <c r="E5" s="52" t="s">
        <v>143</v>
      </c>
      <c r="F5" s="55" t="s">
        <v>65</v>
      </c>
      <c r="G5" s="55" t="s">
        <v>144</v>
      </c>
    </row>
    <row r="6" spans="1:7">
      <c r="A6" s="30"/>
      <c r="B6" s="168"/>
      <c r="C6" s="167"/>
      <c r="D6" s="155"/>
      <c r="E6" s="161"/>
      <c r="F6" s="155"/>
      <c r="G6" s="71"/>
    </row>
    <row r="7" spans="1:7">
      <c r="A7" s="30" t="s">
        <v>211</v>
      </c>
      <c r="B7" s="169" t="s">
        <v>30</v>
      </c>
      <c r="C7" s="166">
        <v>160684.77341354854</v>
      </c>
      <c r="D7" s="160">
        <v>150407.43541354852</v>
      </c>
      <c r="E7" s="166">
        <v>143017.24141354853</v>
      </c>
      <c r="F7" s="160">
        <v>133283.25141354854</v>
      </c>
      <c r="G7" s="144">
        <v>123896.24641354854</v>
      </c>
    </row>
    <row r="8" spans="1:7">
      <c r="A8" s="35"/>
      <c r="B8" s="169"/>
      <c r="C8" s="171"/>
      <c r="D8" s="172"/>
      <c r="E8" s="171"/>
      <c r="F8" s="172"/>
      <c r="G8" s="244"/>
    </row>
    <row r="9" spans="1:7">
      <c r="A9" s="30" t="s">
        <v>39</v>
      </c>
      <c r="B9" s="169"/>
      <c r="C9" s="171"/>
      <c r="D9" s="172"/>
      <c r="E9" s="171"/>
      <c r="F9" s="172"/>
      <c r="G9" s="244"/>
    </row>
    <row r="10" spans="1:7">
      <c r="A10" s="175" t="s">
        <v>32</v>
      </c>
      <c r="B10" s="169" t="s">
        <v>30</v>
      </c>
      <c r="C10" s="166">
        <v>152495.21900000001</v>
      </c>
      <c r="D10" s="160">
        <v>143292.272</v>
      </c>
      <c r="E10" s="166">
        <v>136620.40100000001</v>
      </c>
      <c r="F10" s="160">
        <v>127619.314</v>
      </c>
      <c r="G10" s="144">
        <v>118864.031</v>
      </c>
    </row>
    <row r="11" spans="1:7">
      <c r="A11" s="175" t="s">
        <v>216</v>
      </c>
      <c r="B11" s="169" t="s">
        <v>33</v>
      </c>
      <c r="C11" s="163">
        <v>0.20266531558953899</v>
      </c>
      <c r="D11" s="157">
        <v>0.2083613676643675</v>
      </c>
      <c r="E11" s="163">
        <v>0.214979241952027</v>
      </c>
      <c r="F11" s="157">
        <v>0.21840527619326805</v>
      </c>
      <c r="G11" s="145">
        <v>0.22634390429902529</v>
      </c>
    </row>
    <row r="12" spans="1:7">
      <c r="A12" s="35" t="s">
        <v>150</v>
      </c>
      <c r="B12" s="169" t="s">
        <v>30</v>
      </c>
      <c r="C12" s="166">
        <v>9202.9470000000001</v>
      </c>
      <c r="D12" s="160">
        <v>6671.8710000000001</v>
      </c>
      <c r="E12" s="166">
        <v>9001.0869999999995</v>
      </c>
      <c r="F12" s="160">
        <v>8755.2829999999994</v>
      </c>
      <c r="G12" s="144">
        <v>8352.6149999999998</v>
      </c>
    </row>
    <row r="13" spans="1:7">
      <c r="A13" s="175" t="s">
        <v>215</v>
      </c>
      <c r="B13" s="169" t="s">
        <v>33</v>
      </c>
      <c r="C13" s="163">
        <v>0.1421564345496529</v>
      </c>
      <c r="D13" s="157">
        <v>0.1278006912748923</v>
      </c>
      <c r="E13" s="163">
        <v>0.17586540387370239</v>
      </c>
      <c r="F13" s="157">
        <v>0.14795457510441826</v>
      </c>
      <c r="G13" s="145">
        <v>0.15635242498851171</v>
      </c>
    </row>
    <row r="14" spans="1:7">
      <c r="A14" s="35" t="s">
        <v>151</v>
      </c>
      <c r="B14" s="169" t="s">
        <v>33</v>
      </c>
      <c r="C14" s="163">
        <v>0.96189012981449606</v>
      </c>
      <c r="D14" s="157">
        <v>0.96057843231071105</v>
      </c>
      <c r="E14" s="163">
        <v>0.95986672590720912</v>
      </c>
      <c r="F14" s="157">
        <v>0.95760445005996508</v>
      </c>
      <c r="G14" s="145">
        <v>0.95324079998599409</v>
      </c>
    </row>
    <row r="15" spans="1:7">
      <c r="A15" s="35" t="s">
        <v>34</v>
      </c>
      <c r="B15" s="169" t="s">
        <v>60</v>
      </c>
      <c r="C15" s="164">
        <v>198.3915749236827</v>
      </c>
      <c r="D15" s="158">
        <v>201.66568208878104</v>
      </c>
      <c r="E15" s="164">
        <v>215.34912158435182</v>
      </c>
      <c r="F15" s="158">
        <v>219.64206227429864</v>
      </c>
      <c r="G15" s="245">
        <v>230.33681751480438</v>
      </c>
    </row>
    <row r="16" spans="1:7">
      <c r="A16" s="35" t="s">
        <v>34</v>
      </c>
      <c r="B16" s="169" t="s">
        <v>152</v>
      </c>
      <c r="C16" s="165">
        <v>4.4273951109949268</v>
      </c>
      <c r="D16" s="159">
        <v>4.4894408301153392</v>
      </c>
      <c r="E16" s="165">
        <v>4.6212257850719274</v>
      </c>
      <c r="F16" s="159">
        <v>4.8657792917098801</v>
      </c>
      <c r="G16" s="246">
        <v>4.934430800698677</v>
      </c>
    </row>
    <row r="17" spans="1:8">
      <c r="A17" s="35" t="s">
        <v>59</v>
      </c>
      <c r="B17" s="291" t="s">
        <v>241</v>
      </c>
      <c r="C17" s="292">
        <v>44.190046419685089</v>
      </c>
      <c r="D17" s="293">
        <v>44.444825001788843</v>
      </c>
      <c r="E17" s="292">
        <v>44.830458950124637</v>
      </c>
      <c r="F17" s="293">
        <v>46.97668206395992</v>
      </c>
      <c r="G17" s="294">
        <v>51.694024551085903</v>
      </c>
    </row>
    <row r="18" spans="1:8">
      <c r="A18" s="35" t="s">
        <v>36</v>
      </c>
      <c r="B18" s="169" t="s">
        <v>153</v>
      </c>
      <c r="C18" s="166">
        <v>448.95081810845608</v>
      </c>
      <c r="D18" s="160">
        <v>453.74389949935517</v>
      </c>
      <c r="E18" s="166">
        <v>480.36341056408725</v>
      </c>
      <c r="F18" s="160">
        <v>467.55550333514515</v>
      </c>
      <c r="G18" s="144">
        <v>445.57725871619306</v>
      </c>
    </row>
    <row r="19" spans="1:8">
      <c r="A19" s="35" t="s">
        <v>154</v>
      </c>
      <c r="B19" s="169" t="s">
        <v>33</v>
      </c>
      <c r="C19" s="163">
        <v>7.8237026055921852E-2</v>
      </c>
      <c r="D19" s="157">
        <v>5.9230986134600871E-2</v>
      </c>
      <c r="E19" s="163">
        <v>5.7943498666128947E-2</v>
      </c>
      <c r="F19" s="157">
        <v>5.7077925091296416E-2</v>
      </c>
      <c r="G19" s="145">
        <v>6.271129314094169E-2</v>
      </c>
    </row>
    <row r="20" spans="1:8">
      <c r="A20" s="35" t="s">
        <v>155</v>
      </c>
      <c r="B20" s="169" t="s">
        <v>33</v>
      </c>
      <c r="C20" s="163">
        <v>0.13784824420922567</v>
      </c>
      <c r="D20" s="157">
        <v>0.12712710491399676</v>
      </c>
      <c r="E20" s="163">
        <v>0.11576798407269372</v>
      </c>
      <c r="F20" s="157">
        <v>0.11759771003635251</v>
      </c>
      <c r="G20" s="145">
        <v>0.11033069898678691</v>
      </c>
    </row>
    <row r="21" spans="1:8">
      <c r="A21" s="35"/>
      <c r="B21" s="169"/>
      <c r="C21" s="162"/>
      <c r="D21" s="156"/>
      <c r="E21" s="162"/>
      <c r="F21" s="156"/>
      <c r="G21" s="247"/>
    </row>
    <row r="22" spans="1:8">
      <c r="A22" s="30" t="s">
        <v>156</v>
      </c>
      <c r="B22" s="169"/>
      <c r="C22" s="162"/>
      <c r="D22" s="156"/>
      <c r="E22" s="162"/>
      <c r="F22" s="156"/>
      <c r="G22" s="247"/>
    </row>
    <row r="23" spans="1:8">
      <c r="A23" s="35" t="s">
        <v>29</v>
      </c>
      <c r="B23" s="169" t="s">
        <v>30</v>
      </c>
      <c r="C23" s="166">
        <v>3257.3424135485352</v>
      </c>
      <c r="D23" s="160">
        <v>3216.2874135485354</v>
      </c>
      <c r="E23" s="166">
        <v>3153.0794135485398</v>
      </c>
      <c r="F23" s="160">
        <v>3066.8584135485353</v>
      </c>
      <c r="G23" s="144">
        <v>2988.5454135485352</v>
      </c>
      <c r="H23" s="248"/>
    </row>
    <row r="24" spans="1:8">
      <c r="A24" s="35" t="s">
        <v>150</v>
      </c>
      <c r="B24" s="169" t="s">
        <v>157</v>
      </c>
      <c r="C24" s="166">
        <v>41055</v>
      </c>
      <c r="D24" s="160">
        <v>63207.999999995343</v>
      </c>
      <c r="E24" s="166">
        <v>86221.000000004657</v>
      </c>
      <c r="F24" s="160">
        <v>78313</v>
      </c>
      <c r="G24" s="144">
        <v>60291.482992979698</v>
      </c>
    </row>
    <row r="25" spans="1:8">
      <c r="A25" s="35" t="s">
        <v>34</v>
      </c>
      <c r="B25" s="169" t="s">
        <v>60</v>
      </c>
      <c r="C25" s="166">
        <v>933.73837637534359</v>
      </c>
      <c r="D25" s="160">
        <v>954.03930399437081</v>
      </c>
      <c r="E25" s="166">
        <v>961.37207634110268</v>
      </c>
      <c r="F25" s="160">
        <v>936.80870377443102</v>
      </c>
      <c r="G25" s="144">
        <v>963.66666722870809</v>
      </c>
    </row>
    <row r="26" spans="1:8">
      <c r="A26" s="154" t="s">
        <v>34</v>
      </c>
      <c r="B26" s="170" t="s">
        <v>152</v>
      </c>
      <c r="C26" s="286">
        <v>20.837723195164997</v>
      </c>
      <c r="D26" s="287">
        <v>21.238630988298549</v>
      </c>
      <c r="E26" s="286">
        <v>20.630302067405637</v>
      </c>
      <c r="F26" s="287">
        <v>20.753405045955493</v>
      </c>
      <c r="G26" s="288">
        <v>20.644101697273097</v>
      </c>
    </row>
    <row r="27" spans="1:8">
      <c r="G27" s="248"/>
    </row>
    <row r="28" spans="1:8">
      <c r="A28" s="28" t="s">
        <v>38</v>
      </c>
      <c r="G28" s="45"/>
    </row>
    <row r="29" spans="1:8">
      <c r="G29" s="45"/>
    </row>
    <row r="30" spans="1:8">
      <c r="A30" s="72" t="s">
        <v>27</v>
      </c>
      <c r="B30" s="69" t="s">
        <v>28</v>
      </c>
      <c r="C30" s="55" t="s">
        <v>249</v>
      </c>
      <c r="D30" s="52" t="s">
        <v>233</v>
      </c>
      <c r="E30" s="52" t="s">
        <v>143</v>
      </c>
      <c r="F30" s="55" t="s">
        <v>65</v>
      </c>
      <c r="G30" s="55" t="s">
        <v>144</v>
      </c>
    </row>
    <row r="31" spans="1:8">
      <c r="A31" s="156" t="s">
        <v>39</v>
      </c>
      <c r="B31" s="179" t="s">
        <v>37</v>
      </c>
      <c r="C31" s="181">
        <v>199146.00234040001</v>
      </c>
      <c r="D31" s="182">
        <v>190766.87</v>
      </c>
      <c r="E31" s="144">
        <v>190396.38461439998</v>
      </c>
      <c r="F31" s="136">
        <v>172796.8812798</v>
      </c>
      <c r="G31" s="144">
        <v>153240.78414070001</v>
      </c>
    </row>
    <row r="32" spans="1:8" hidden="1">
      <c r="A32" s="156" t="s">
        <v>158</v>
      </c>
      <c r="B32" s="179" t="s">
        <v>37</v>
      </c>
      <c r="C32" s="183">
        <v>0</v>
      </c>
      <c r="D32" s="184">
        <v>0</v>
      </c>
      <c r="E32" s="185">
        <v>0</v>
      </c>
      <c r="F32" s="186">
        <v>0</v>
      </c>
      <c r="G32" s="185">
        <v>0</v>
      </c>
    </row>
    <row r="33" spans="1:7" hidden="1">
      <c r="A33" s="156" t="s">
        <v>159</v>
      </c>
      <c r="B33" s="179" t="s">
        <v>37</v>
      </c>
      <c r="C33" s="183">
        <v>0</v>
      </c>
      <c r="D33" s="184">
        <v>0</v>
      </c>
      <c r="E33" s="185">
        <v>0</v>
      </c>
      <c r="F33" s="186">
        <v>0</v>
      </c>
      <c r="G33" s="185">
        <v>0</v>
      </c>
    </row>
    <row r="34" spans="1:7">
      <c r="A34" s="176" t="s">
        <v>49</v>
      </c>
      <c r="B34" s="179" t="s">
        <v>37</v>
      </c>
      <c r="C34" s="181">
        <v>4598.2083350561416</v>
      </c>
      <c r="D34" s="182">
        <v>4791.2903610480789</v>
      </c>
      <c r="E34" s="144">
        <v>4695.8600938400004</v>
      </c>
      <c r="F34" s="136">
        <v>4514.9100175999993</v>
      </c>
      <c r="G34" s="144">
        <v>4576.1410932899998</v>
      </c>
    </row>
    <row r="35" spans="1:7">
      <c r="A35" s="156" t="s">
        <v>40</v>
      </c>
      <c r="B35" s="179" t="s">
        <v>37</v>
      </c>
      <c r="C35" s="181">
        <v>18063.318397683332</v>
      </c>
      <c r="D35" s="182">
        <v>17688.663984116669</v>
      </c>
      <c r="E35" s="144">
        <v>17332.943420483334</v>
      </c>
      <c r="F35" s="136">
        <v>15874.750174100001</v>
      </c>
      <c r="G35" s="144">
        <v>13944.434581216665</v>
      </c>
    </row>
    <row r="36" spans="1:7">
      <c r="A36" s="156" t="s">
        <v>41</v>
      </c>
      <c r="B36" s="179" t="s">
        <v>37</v>
      </c>
      <c r="C36" s="181">
        <v>3192.4662501633338</v>
      </c>
      <c r="D36" s="182">
        <v>3034.1677631000002</v>
      </c>
      <c r="E36" s="144">
        <v>3044.2268110333334</v>
      </c>
      <c r="F36" s="136">
        <v>3172.799198976666</v>
      </c>
      <c r="G36" s="144">
        <v>3099.5039263233334</v>
      </c>
    </row>
    <row r="37" spans="1:7">
      <c r="A37" s="177" t="s">
        <v>160</v>
      </c>
      <c r="B37" s="32" t="s">
        <v>37</v>
      </c>
      <c r="C37" s="187">
        <v>224999.99532330281</v>
      </c>
      <c r="D37" s="188">
        <v>216280.99210826473</v>
      </c>
      <c r="E37" s="189">
        <v>215469.41493975662</v>
      </c>
      <c r="F37" s="190">
        <v>196359.34067047667</v>
      </c>
      <c r="G37" s="189">
        <v>174860.86374152999</v>
      </c>
    </row>
    <row r="38" spans="1:7">
      <c r="A38" s="156" t="s">
        <v>164</v>
      </c>
      <c r="B38" s="179" t="s">
        <v>37</v>
      </c>
      <c r="C38" s="181">
        <v>-18514.157069766665</v>
      </c>
      <c r="D38" s="182">
        <v>-18118.895211300001</v>
      </c>
      <c r="E38" s="144">
        <v>-17751.488116733333</v>
      </c>
      <c r="F38" s="136">
        <v>-16307.750219289997</v>
      </c>
      <c r="G38" s="144">
        <v>-14331.453841476668</v>
      </c>
    </row>
    <row r="39" spans="1:7">
      <c r="A39" s="178" t="s">
        <v>161</v>
      </c>
      <c r="B39" s="180" t="s">
        <v>37</v>
      </c>
      <c r="C39" s="283">
        <f>C37+C38</f>
        <v>206485.83825353615</v>
      </c>
      <c r="D39" s="191">
        <f>D37+D38</f>
        <v>198162.09689696474</v>
      </c>
      <c r="E39" s="282">
        <f>E37+E38</f>
        <v>197717.9268230233</v>
      </c>
      <c r="F39" s="193">
        <f>F37+F38</f>
        <v>180051.59045118667</v>
      </c>
      <c r="G39" s="192">
        <f>G37+G38</f>
        <v>160529.40990005332</v>
      </c>
    </row>
    <row r="40" spans="1:7">
      <c r="A40" s="49"/>
      <c r="B40" s="68"/>
      <c r="C40" s="68"/>
      <c r="D40" s="68"/>
      <c r="E40" s="68"/>
      <c r="F40" s="68"/>
      <c r="G40" s="28"/>
    </row>
    <row r="41" spans="1:7">
      <c r="A41" s="173" t="s">
        <v>27</v>
      </c>
      <c r="B41" s="69" t="s">
        <v>28</v>
      </c>
      <c r="C41" s="55" t="s">
        <v>249</v>
      </c>
      <c r="D41" s="52" t="s">
        <v>233</v>
      </c>
      <c r="E41" s="52" t="s">
        <v>143</v>
      </c>
      <c r="F41" s="55" t="s">
        <v>65</v>
      </c>
      <c r="G41" s="55" t="s">
        <v>144</v>
      </c>
    </row>
    <row r="42" spans="1:7">
      <c r="A42" s="254" t="s">
        <v>162</v>
      </c>
      <c r="B42" s="195"/>
      <c r="C42" s="162"/>
      <c r="D42" s="194"/>
      <c r="E42" s="201"/>
      <c r="F42" s="156"/>
      <c r="G42" s="249"/>
    </row>
    <row r="43" spans="1:7">
      <c r="A43" s="255" t="s">
        <v>42</v>
      </c>
      <c r="B43" s="196" t="s">
        <v>157</v>
      </c>
      <c r="C43" s="166">
        <v>5104</v>
      </c>
      <c r="D43" s="197">
        <v>5101</v>
      </c>
      <c r="E43" s="202">
        <v>5092</v>
      </c>
      <c r="F43" s="160">
        <v>5091</v>
      </c>
      <c r="G43" s="250">
        <v>5078</v>
      </c>
    </row>
    <row r="44" spans="1:7">
      <c r="A44" s="255" t="s">
        <v>165</v>
      </c>
      <c r="B44" s="196" t="s">
        <v>157</v>
      </c>
      <c r="C44" s="166">
        <v>450293</v>
      </c>
      <c r="D44" s="197">
        <v>445893</v>
      </c>
      <c r="E44" s="202">
        <v>440023</v>
      </c>
      <c r="F44" s="160">
        <v>438933</v>
      </c>
      <c r="G44" s="250">
        <v>433851</v>
      </c>
    </row>
    <row r="45" spans="1:7">
      <c r="A45" s="255" t="s">
        <v>43</v>
      </c>
      <c r="B45" s="196" t="s">
        <v>33</v>
      </c>
      <c r="C45" s="239">
        <v>0.85819999999999996</v>
      </c>
      <c r="D45" s="240">
        <v>0.85099999999999998</v>
      </c>
      <c r="E45" s="241">
        <v>0.84299999999999997</v>
      </c>
      <c r="F45" s="242">
        <v>0.84199999999999997</v>
      </c>
      <c r="G45" s="251">
        <v>0.83599999999999997</v>
      </c>
    </row>
    <row r="46" spans="1:7">
      <c r="A46" s="255" t="s">
        <v>44</v>
      </c>
      <c r="B46" s="258" t="s">
        <v>208</v>
      </c>
      <c r="C46" s="166">
        <v>139541.40210000001</v>
      </c>
      <c r="D46" s="197">
        <v>134025.51800000001</v>
      </c>
      <c r="E46" s="202">
        <v>129243.709</v>
      </c>
      <c r="F46" s="160">
        <v>126357.357</v>
      </c>
      <c r="G46" s="250">
        <v>118336.652</v>
      </c>
    </row>
    <row r="47" spans="1:7">
      <c r="A47" s="255" t="s">
        <v>57</v>
      </c>
      <c r="B47" s="196" t="s">
        <v>157</v>
      </c>
      <c r="C47" s="166">
        <v>113587</v>
      </c>
      <c r="D47" s="197">
        <v>110038</v>
      </c>
      <c r="E47" s="202">
        <v>105394</v>
      </c>
      <c r="F47" s="160">
        <v>104826</v>
      </c>
      <c r="G47" s="250">
        <v>102190</v>
      </c>
    </row>
    <row r="48" spans="1:7">
      <c r="A48" s="256" t="s">
        <v>49</v>
      </c>
      <c r="B48" s="196"/>
      <c r="C48" s="162"/>
      <c r="D48" s="194"/>
      <c r="E48" s="203"/>
      <c r="F48" s="176"/>
      <c r="G48" s="252"/>
    </row>
    <row r="49" spans="1:7">
      <c r="A49" s="255" t="s">
        <v>55</v>
      </c>
      <c r="B49" s="196" t="s">
        <v>157</v>
      </c>
      <c r="C49" s="166">
        <v>87</v>
      </c>
      <c r="D49" s="197">
        <v>88</v>
      </c>
      <c r="E49" s="202">
        <v>88</v>
      </c>
      <c r="F49" s="160">
        <v>89</v>
      </c>
      <c r="G49" s="250">
        <v>95</v>
      </c>
    </row>
    <row r="50" spans="1:7">
      <c r="A50" s="257" t="s">
        <v>246</v>
      </c>
      <c r="B50" s="259" t="s">
        <v>157</v>
      </c>
      <c r="C50" s="200">
        <v>6</v>
      </c>
      <c r="D50" s="198">
        <v>5</v>
      </c>
      <c r="E50" s="200">
        <v>4</v>
      </c>
      <c r="F50" s="199">
        <v>3</v>
      </c>
      <c r="G50" s="253">
        <v>3</v>
      </c>
    </row>
    <row r="51" spans="1:7">
      <c r="A51" s="175"/>
      <c r="G51" s="45"/>
    </row>
    <row r="52" spans="1:7">
      <c r="A52" s="175"/>
      <c r="G52" s="45"/>
    </row>
    <row r="53" spans="1:7">
      <c r="A53" s="30" t="s">
        <v>242</v>
      </c>
      <c r="G53" s="45"/>
    </row>
    <row r="54" spans="1:7">
      <c r="A54" s="72" t="s">
        <v>27</v>
      </c>
      <c r="B54" s="69" t="s">
        <v>28</v>
      </c>
      <c r="C54" s="55" t="s">
        <v>249</v>
      </c>
      <c r="D54" s="52" t="s">
        <v>233</v>
      </c>
      <c r="E54" s="52" t="s">
        <v>143</v>
      </c>
      <c r="F54" s="55" t="s">
        <v>65</v>
      </c>
      <c r="G54" s="55" t="s">
        <v>144</v>
      </c>
    </row>
    <row r="55" spans="1:7">
      <c r="A55" s="35" t="s">
        <v>50</v>
      </c>
      <c r="B55" s="37" t="s">
        <v>31</v>
      </c>
      <c r="C55" s="73">
        <v>32424</v>
      </c>
      <c r="D55" s="77">
        <v>31831</v>
      </c>
      <c r="E55" s="73">
        <v>31196</v>
      </c>
      <c r="F55" s="51">
        <v>30568</v>
      </c>
      <c r="G55" s="75">
        <v>29806</v>
      </c>
    </row>
    <row r="56" spans="1:7">
      <c r="A56" s="35" t="s">
        <v>234</v>
      </c>
      <c r="B56" s="37" t="s">
        <v>31</v>
      </c>
      <c r="C56" s="73">
        <v>55253</v>
      </c>
      <c r="D56" s="51">
        <v>52776</v>
      </c>
      <c r="E56" s="73">
        <v>51509</v>
      </c>
      <c r="F56" s="51">
        <v>50031</v>
      </c>
      <c r="G56" s="75">
        <v>47361</v>
      </c>
    </row>
    <row r="57" spans="1:7">
      <c r="A57" s="30" t="s">
        <v>51</v>
      </c>
      <c r="B57" s="37"/>
      <c r="C57" s="73"/>
      <c r="D57" s="51"/>
      <c r="E57" s="73"/>
      <c r="F57" s="51"/>
      <c r="G57" s="76"/>
    </row>
    <row r="58" spans="1:7">
      <c r="A58" s="35" t="s">
        <v>52</v>
      </c>
      <c r="B58" s="37" t="s">
        <v>35</v>
      </c>
      <c r="C58" s="73">
        <v>37858.746724887053</v>
      </c>
      <c r="D58" s="51">
        <v>38041.26419142769</v>
      </c>
      <c r="E58" s="73">
        <v>36289.689869594971</v>
      </c>
      <c r="F58" s="51">
        <v>36877.558471252727</v>
      </c>
      <c r="G58" s="75">
        <v>38106.981619975442</v>
      </c>
    </row>
    <row r="59" spans="1:7">
      <c r="A59" s="36" t="s">
        <v>53</v>
      </c>
      <c r="B59" s="31" t="s">
        <v>54</v>
      </c>
      <c r="C59" s="74">
        <v>1.6798557401844734</v>
      </c>
      <c r="D59" s="78">
        <v>1.6529147293613189</v>
      </c>
      <c r="E59" s="74">
        <v>1.6482618782867025</v>
      </c>
      <c r="F59" s="79">
        <v>1.6246012574925439</v>
      </c>
      <c r="G59" s="74">
        <v>1.567218177291825</v>
      </c>
    </row>
    <row r="60" spans="1:7">
      <c r="A60" s="243" t="s">
        <v>240</v>
      </c>
      <c r="B60" s="43"/>
      <c r="C60" s="43"/>
      <c r="D60" s="43"/>
      <c r="E60" s="43"/>
      <c r="F60" s="43"/>
      <c r="G60" s="43"/>
    </row>
    <row r="61" spans="1:7">
      <c r="A61" s="290"/>
      <c r="G61" s="45"/>
    </row>
    <row r="62" spans="1:7">
      <c r="A62" s="30" t="s">
        <v>58</v>
      </c>
      <c r="G62" s="45"/>
    </row>
    <row r="63" spans="1:7">
      <c r="A63" s="72" t="s">
        <v>27</v>
      </c>
      <c r="B63" s="69" t="s">
        <v>28</v>
      </c>
      <c r="C63" s="55" t="s">
        <v>249</v>
      </c>
      <c r="D63" s="52" t="s">
        <v>233</v>
      </c>
      <c r="E63" s="52" t="s">
        <v>143</v>
      </c>
      <c r="F63" s="55" t="s">
        <v>65</v>
      </c>
      <c r="G63" s="55" t="s">
        <v>144</v>
      </c>
    </row>
    <row r="64" spans="1:7">
      <c r="A64" s="35" t="s">
        <v>50</v>
      </c>
      <c r="B64" s="37" t="s">
        <v>31</v>
      </c>
      <c r="C64" s="276">
        <v>107789</v>
      </c>
      <c r="D64" s="67">
        <v>106438</v>
      </c>
      <c r="E64" s="279">
        <v>104901</v>
      </c>
      <c r="F64" s="51">
        <v>102938</v>
      </c>
      <c r="G64" s="75">
        <v>102696</v>
      </c>
    </row>
    <row r="65" spans="1:7">
      <c r="A65" s="35" t="s">
        <v>234</v>
      </c>
      <c r="B65" s="37" t="s">
        <v>31</v>
      </c>
      <c r="C65" s="277">
        <v>195133</v>
      </c>
      <c r="D65" s="67">
        <v>190811</v>
      </c>
      <c r="E65" s="280">
        <v>185093</v>
      </c>
      <c r="F65" s="51">
        <v>177706</v>
      </c>
      <c r="G65" s="75">
        <v>172415</v>
      </c>
    </row>
    <row r="66" spans="1:7">
      <c r="A66" s="30" t="s">
        <v>51</v>
      </c>
      <c r="B66" s="37"/>
      <c r="C66" s="277"/>
      <c r="D66" s="67"/>
      <c r="E66" s="280"/>
      <c r="F66" s="51"/>
      <c r="G66" s="76"/>
    </row>
    <row r="67" spans="1:7">
      <c r="A67" s="35" t="s">
        <v>52</v>
      </c>
      <c r="B67" s="37" t="s">
        <v>35</v>
      </c>
      <c r="C67" s="277">
        <v>30847.475756217213</v>
      </c>
      <c r="D67" s="67">
        <v>31389.29848717371</v>
      </c>
      <c r="E67" s="280">
        <v>30379.206573756615</v>
      </c>
      <c r="F67" s="51">
        <v>29673.96288427688</v>
      </c>
      <c r="G67" s="73">
        <v>28333.342807941823</v>
      </c>
    </row>
    <row r="68" spans="1:7">
      <c r="A68" s="36" t="s">
        <v>53</v>
      </c>
      <c r="B68" s="31" t="s">
        <v>54</v>
      </c>
      <c r="C68" s="74">
        <v>1.8007061899196373</v>
      </c>
      <c r="D68" s="278">
        <v>1.7812582456971733</v>
      </c>
      <c r="E68" s="281">
        <v>1.7525778383407253</v>
      </c>
      <c r="F68" s="78">
        <v>1.706221937044315</v>
      </c>
      <c r="G68" s="74">
        <v>1.658118015046254</v>
      </c>
    </row>
    <row r="69" spans="1:7">
      <c r="A69" s="243" t="s">
        <v>239</v>
      </c>
      <c r="B69" s="45"/>
      <c r="C69" s="45"/>
      <c r="D69" s="45"/>
      <c r="E69" s="45"/>
      <c r="F69" s="45"/>
    </row>
    <row r="72" spans="1:7">
      <c r="A72" s="30" t="s">
        <v>235</v>
      </c>
      <c r="G72" s="45"/>
    </row>
    <row r="73" spans="1:7">
      <c r="A73" s="72" t="s">
        <v>27</v>
      </c>
      <c r="B73" s="69" t="s">
        <v>28</v>
      </c>
      <c r="C73" s="55" t="s">
        <v>249</v>
      </c>
      <c r="D73" s="52" t="s">
        <v>233</v>
      </c>
      <c r="E73" s="52" t="s">
        <v>143</v>
      </c>
      <c r="F73" s="55" t="s">
        <v>65</v>
      </c>
      <c r="G73" s="55" t="s">
        <v>144</v>
      </c>
    </row>
    <row r="74" spans="1:7">
      <c r="A74" s="35" t="s">
        <v>50</v>
      </c>
      <c r="B74" s="37" t="s">
        <v>31</v>
      </c>
      <c r="C74" s="73">
        <v>77695.38</v>
      </c>
      <c r="D74" s="77">
        <v>76534.959999999992</v>
      </c>
      <c r="E74" s="73">
        <v>75254.42</v>
      </c>
      <c r="F74" s="51">
        <v>73801.959999999992</v>
      </c>
      <c r="G74" s="75">
        <v>72938.320000000007</v>
      </c>
    </row>
    <row r="75" spans="1:7">
      <c r="A75" s="35" t="s">
        <v>234</v>
      </c>
      <c r="B75" s="37" t="s">
        <v>31</v>
      </c>
      <c r="C75" s="73">
        <v>137208.85999999999</v>
      </c>
      <c r="D75" s="51">
        <v>132916.62</v>
      </c>
      <c r="E75" s="73">
        <v>129248.06</v>
      </c>
      <c r="F75" s="51">
        <v>124667.52</v>
      </c>
      <c r="G75" s="75">
        <v>119775.3</v>
      </c>
    </row>
    <row r="76" spans="1:7">
      <c r="A76" s="30" t="s">
        <v>51</v>
      </c>
      <c r="B76" s="37"/>
      <c r="C76" s="73"/>
      <c r="D76" s="51"/>
      <c r="E76" s="73"/>
      <c r="F76" s="51"/>
      <c r="G76" s="76"/>
    </row>
    <row r="77" spans="1:7">
      <c r="A77" s="35" t="s">
        <v>52</v>
      </c>
      <c r="B77" s="37" t="s">
        <v>35</v>
      </c>
      <c r="C77" s="73">
        <v>33523.610659217455</v>
      </c>
      <c r="D77" s="51">
        <v>33898.161599161838</v>
      </c>
      <c r="E77" s="73">
        <v>33064.48504399979</v>
      </c>
      <c r="F77" s="51">
        <v>32653.768057941776</v>
      </c>
      <c r="G77" s="75">
        <v>32649.977098632429</v>
      </c>
    </row>
    <row r="78" spans="1:7">
      <c r="A78" s="36" t="s">
        <v>53</v>
      </c>
      <c r="B78" s="31" t="s">
        <v>54</v>
      </c>
      <c r="C78" s="74">
        <v>1.7503865211910343</v>
      </c>
      <c r="D78" s="78">
        <v>1.727967653493838</v>
      </c>
      <c r="E78" s="74">
        <v>1.7046936612182513</v>
      </c>
      <c r="F78" s="79">
        <v>1.6647231991897888</v>
      </c>
      <c r="G78" s="74">
        <v>1.6116264983877915</v>
      </c>
    </row>
    <row r="79" spans="1:7">
      <c r="A79" s="243" t="s">
        <v>245</v>
      </c>
    </row>
    <row r="81" spans="1:7">
      <c r="A81" s="28" t="s">
        <v>257</v>
      </c>
    </row>
    <row r="83" spans="1:7">
      <c r="A83" s="69" t="s">
        <v>27</v>
      </c>
      <c r="B83" s="69" t="s">
        <v>28</v>
      </c>
      <c r="C83" s="55" t="s">
        <v>249</v>
      </c>
      <c r="D83" s="52" t="s">
        <v>233</v>
      </c>
      <c r="E83" s="52" t="s">
        <v>143</v>
      </c>
      <c r="F83" s="55" t="s">
        <v>65</v>
      </c>
      <c r="G83" s="55" t="s">
        <v>144</v>
      </c>
    </row>
    <row r="84" spans="1:7">
      <c r="A84" s="177" t="s">
        <v>29</v>
      </c>
      <c r="B84" s="32" t="s">
        <v>30</v>
      </c>
      <c r="C84" s="310">
        <v>42124.476999999999</v>
      </c>
      <c r="D84" s="311">
        <v>40081.716670000002</v>
      </c>
      <c r="E84" s="310">
        <v>36361.563000000002</v>
      </c>
      <c r="F84" s="311"/>
      <c r="G84" s="310"/>
    </row>
    <row r="85" spans="1:7">
      <c r="A85" s="156" t="s">
        <v>216</v>
      </c>
      <c r="B85" s="179" t="s">
        <v>33</v>
      </c>
      <c r="C85" s="312" t="s">
        <v>290</v>
      </c>
      <c r="D85" s="313" t="s">
        <v>290</v>
      </c>
      <c r="E85" s="312" t="s">
        <v>290</v>
      </c>
      <c r="F85" s="313"/>
      <c r="G85" s="312"/>
    </row>
    <row r="86" spans="1:7">
      <c r="A86" s="156" t="s">
        <v>150</v>
      </c>
      <c r="B86" s="179" t="s">
        <v>30</v>
      </c>
      <c r="C86" s="144">
        <v>2042.7603299999982</v>
      </c>
      <c r="D86" s="138">
        <v>3720.153670000002</v>
      </c>
      <c r="E86" s="144">
        <v>36361.563000000002</v>
      </c>
      <c r="F86" s="138"/>
      <c r="G86" s="144"/>
    </row>
    <row r="87" spans="1:7">
      <c r="A87" s="156" t="s">
        <v>215</v>
      </c>
      <c r="B87" s="179" t="s">
        <v>33</v>
      </c>
      <c r="C87" s="312" t="s">
        <v>290</v>
      </c>
      <c r="D87" s="313" t="s">
        <v>290</v>
      </c>
      <c r="E87" s="312" t="s">
        <v>290</v>
      </c>
      <c r="F87" s="313"/>
      <c r="G87" s="312"/>
    </row>
    <row r="88" spans="1:7">
      <c r="A88" s="156" t="s">
        <v>151</v>
      </c>
      <c r="B88" s="179" t="s">
        <v>33</v>
      </c>
      <c r="C88" s="312">
        <v>0.99315023242277922</v>
      </c>
      <c r="D88" s="313">
        <v>0.99281993656272494</v>
      </c>
      <c r="E88" s="312">
        <v>0.99312609450352929</v>
      </c>
      <c r="F88" s="313"/>
      <c r="G88" s="312"/>
    </row>
    <row r="89" spans="1:7" hidden="1">
      <c r="A89" s="156" t="s">
        <v>259</v>
      </c>
      <c r="B89" s="179" t="s">
        <v>33</v>
      </c>
      <c r="C89" s="312">
        <v>3.8109870185503936E-2</v>
      </c>
      <c r="D89" s="313">
        <v>3.942156768928895E-2</v>
      </c>
      <c r="E89" s="312">
        <v>4.0133274092790883E-2</v>
      </c>
      <c r="F89" s="313"/>
      <c r="G89" s="312"/>
    </row>
    <row r="90" spans="1:7" hidden="1">
      <c r="A90" s="156" t="s">
        <v>34</v>
      </c>
      <c r="B90" s="179" t="s">
        <v>60</v>
      </c>
      <c r="C90" s="245">
        <v>0</v>
      </c>
      <c r="D90" s="314">
        <v>0</v>
      </c>
      <c r="E90" s="245">
        <v>346.29742156147074</v>
      </c>
      <c r="F90" s="314"/>
      <c r="G90" s="245"/>
    </row>
    <row r="91" spans="1:7">
      <c r="A91" s="156" t="s">
        <v>34</v>
      </c>
      <c r="B91" s="179" t="s">
        <v>152</v>
      </c>
      <c r="C91" s="294">
        <v>7.3426548526571365</v>
      </c>
      <c r="D91" s="315">
        <v>7.3757942440951076</v>
      </c>
      <c r="E91" s="294">
        <v>7.4312751408040931</v>
      </c>
      <c r="F91" s="315"/>
      <c r="G91" s="294"/>
    </row>
    <row r="92" spans="1:7">
      <c r="A92" s="156" t="s">
        <v>59</v>
      </c>
      <c r="B92" s="179" t="s">
        <v>260</v>
      </c>
      <c r="C92" s="294">
        <v>6.1098778655414483</v>
      </c>
      <c r="D92" s="315">
        <v>6.5562282898053033</v>
      </c>
      <c r="E92" s="294">
        <v>7.237159013428478</v>
      </c>
      <c r="F92" s="315"/>
      <c r="G92" s="294"/>
    </row>
    <row r="93" spans="1:7">
      <c r="A93" s="156" t="s">
        <v>36</v>
      </c>
      <c r="B93" s="179" t="s">
        <v>153</v>
      </c>
      <c r="C93" s="245">
        <v>120.25653374153507</v>
      </c>
      <c r="D93" s="314">
        <v>112.26101519503716</v>
      </c>
      <c r="E93" s="245">
        <v>102.68221448520663</v>
      </c>
      <c r="F93" s="314"/>
      <c r="G93" s="245"/>
    </row>
    <row r="94" spans="1:7">
      <c r="A94" s="156" t="s">
        <v>154</v>
      </c>
      <c r="B94" s="179" t="s">
        <v>33</v>
      </c>
      <c r="C94" s="312">
        <v>5.8776625088524E-2</v>
      </c>
      <c r="D94" s="313">
        <v>5.7768642696720753E-2</v>
      </c>
      <c r="E94" s="312">
        <v>5.5500000000000001E-2</v>
      </c>
      <c r="F94" s="313"/>
      <c r="G94" s="312"/>
    </row>
    <row r="95" spans="1:7">
      <c r="A95" s="316" t="s">
        <v>155</v>
      </c>
      <c r="B95" s="317" t="s">
        <v>33</v>
      </c>
      <c r="C95" s="312">
        <v>7.9210571749394804E-2</v>
      </c>
      <c r="D95" s="318">
        <v>7.1252913671037574E-2</v>
      </c>
      <c r="E95" s="312">
        <v>7.9236198536914021E-2</v>
      </c>
      <c r="F95" s="319"/>
      <c r="G95" s="288"/>
    </row>
    <row r="97" spans="1:7">
      <c r="A97" s="28" t="s">
        <v>38</v>
      </c>
    </row>
    <row r="99" spans="1:7">
      <c r="A99" s="72" t="s">
        <v>27</v>
      </c>
      <c r="B99" s="69" t="s">
        <v>28</v>
      </c>
      <c r="C99" s="55" t="s">
        <v>249</v>
      </c>
      <c r="D99" s="52" t="s">
        <v>233</v>
      </c>
      <c r="E99" s="52" t="s">
        <v>143</v>
      </c>
      <c r="F99" s="55" t="s">
        <v>65</v>
      </c>
      <c r="G99" s="55" t="s">
        <v>144</v>
      </c>
    </row>
    <row r="100" spans="1:7">
      <c r="A100" s="177" t="s">
        <v>39</v>
      </c>
      <c r="B100" s="179" t="s">
        <v>37</v>
      </c>
      <c r="C100" s="320">
        <v>14904.10925383508</v>
      </c>
      <c r="D100" s="321">
        <v>12781.772568584136</v>
      </c>
      <c r="E100" s="322">
        <v>3695.2137475257273</v>
      </c>
      <c r="F100" s="136"/>
      <c r="G100" s="144"/>
    </row>
    <row r="101" spans="1:7">
      <c r="A101" s="156" t="s">
        <v>41</v>
      </c>
      <c r="B101" s="179" t="s">
        <v>37</v>
      </c>
      <c r="C101" s="323">
        <v>0</v>
      </c>
      <c r="D101" s="324">
        <v>0</v>
      </c>
      <c r="E101" s="325">
        <v>0</v>
      </c>
      <c r="F101" s="136"/>
      <c r="G101" s="144"/>
    </row>
    <row r="102" spans="1:7">
      <c r="A102" s="177" t="s">
        <v>160</v>
      </c>
      <c r="B102" s="32" t="s">
        <v>37</v>
      </c>
      <c r="C102" s="320">
        <v>14904.10925383508</v>
      </c>
      <c r="D102" s="321">
        <v>12781.772568584136</v>
      </c>
      <c r="E102" s="326">
        <v>3695.2137475257273</v>
      </c>
      <c r="F102" s="190"/>
      <c r="G102" s="189"/>
    </row>
    <row r="103" spans="1:7">
      <c r="A103" s="156" t="s">
        <v>164</v>
      </c>
      <c r="B103" s="179" t="s">
        <v>37</v>
      </c>
      <c r="C103" s="323">
        <v>0</v>
      </c>
      <c r="D103" s="324">
        <v>0</v>
      </c>
      <c r="E103" s="325">
        <v>0</v>
      </c>
      <c r="F103" s="136"/>
      <c r="G103" s="144"/>
    </row>
    <row r="104" spans="1:7">
      <c r="A104" s="178" t="s">
        <v>161</v>
      </c>
      <c r="B104" s="180" t="s">
        <v>37</v>
      </c>
      <c r="C104" s="327">
        <v>14904.10925383508</v>
      </c>
      <c r="D104" s="328">
        <v>12781.772568584136</v>
      </c>
      <c r="E104" s="329">
        <v>3695.2137475257273</v>
      </c>
      <c r="F104" s="193"/>
      <c r="G104" s="192"/>
    </row>
    <row r="106" spans="1:7">
      <c r="A106" s="173" t="s">
        <v>27</v>
      </c>
      <c r="B106" s="69" t="s">
        <v>28</v>
      </c>
      <c r="C106" s="55" t="s">
        <v>249</v>
      </c>
      <c r="D106" s="52" t="s">
        <v>233</v>
      </c>
      <c r="E106" s="52" t="s">
        <v>143</v>
      </c>
      <c r="F106" s="55" t="s">
        <v>65</v>
      </c>
      <c r="G106" s="55" t="s">
        <v>144</v>
      </c>
    </row>
    <row r="107" spans="1:7">
      <c r="A107" s="177" t="s">
        <v>162</v>
      </c>
      <c r="B107" s="179"/>
      <c r="C107" s="247"/>
      <c r="D107" s="330"/>
      <c r="E107" s="247"/>
      <c r="F107" s="330"/>
      <c r="G107" s="247"/>
    </row>
    <row r="108" spans="1:7">
      <c r="A108" s="156" t="s">
        <v>261</v>
      </c>
      <c r="B108" s="179" t="s">
        <v>157</v>
      </c>
      <c r="C108" s="331" t="s">
        <v>290</v>
      </c>
      <c r="D108" s="309" t="s">
        <v>290</v>
      </c>
      <c r="E108" s="331" t="s">
        <v>290</v>
      </c>
      <c r="F108" s="309"/>
      <c r="G108" s="331"/>
    </row>
    <row r="109" spans="1:7">
      <c r="A109" s="156" t="s">
        <v>43</v>
      </c>
      <c r="B109" s="179" t="s">
        <v>33</v>
      </c>
      <c r="C109" s="146" t="s">
        <v>290</v>
      </c>
      <c r="D109" s="140" t="s">
        <v>290</v>
      </c>
      <c r="E109" s="146" t="s">
        <v>290</v>
      </c>
      <c r="F109" s="140"/>
      <c r="G109" s="146"/>
    </row>
    <row r="110" spans="1:7">
      <c r="A110" s="332" t="s">
        <v>57</v>
      </c>
      <c r="B110" s="333" t="s">
        <v>157</v>
      </c>
      <c r="C110" s="334">
        <v>11338</v>
      </c>
      <c r="D110" s="335">
        <v>10998</v>
      </c>
      <c r="E110" s="334">
        <v>10840</v>
      </c>
      <c r="F110" s="335"/>
      <c r="G110" s="334"/>
    </row>
  </sheetData>
  <phoneticPr fontId="2" type="noConversion"/>
  <hyperlinks>
    <hyperlink ref="A1" location="Cover!E6" display="INDEX"/>
  </hyperlinks>
  <pageMargins left="0.75" right="0.75" top="1" bottom="1" header="0.5" footer="0.5"/>
  <pageSetup scale="66" orientation="portrait" r:id="rId1"/>
  <headerFooter alignWithMargins="0"/>
  <rowBreaks count="1" manualBreakCount="1"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2011-02-01T22:28:20Z</cp:lastPrinted>
  <dcterms:created xsi:type="dcterms:W3CDTF">2005-10-14T06:27:59Z</dcterms:created>
  <dcterms:modified xsi:type="dcterms:W3CDTF">2018-02-13T06:06:28Z</dcterms:modified>
</cp:coreProperties>
</file>