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0-2011-First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file-6-Ops'!$A$59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Cover!$A$1:$M$36</definedName>
    <definedName name="_xlnm.Print_Area" localSheetId="2">'Trends file-2'!$A$1:$H$70</definedName>
    <definedName name="_xlnm.Print_Area" localSheetId="3">'Trends file-3'!$A$1:$G$61</definedName>
    <definedName name="_xlnm.Print_Area" localSheetId="4">'Trends file-4'!$A$1:$G$107</definedName>
    <definedName name="_xlnm.Print_Area" localSheetId="5">'Trends file-5-SCH'!$A$1:$G$60</definedName>
    <definedName name="_xlnm.Print_Area" localSheetId="6">'Trends file-6-Ops'!$A$1:$G$67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G38" i="4" l="1"/>
  <c r="E38" i="4"/>
  <c r="D38" i="4"/>
  <c r="C38" i="4"/>
  <c r="G58" i="4"/>
  <c r="C49" i="4"/>
  <c r="C25" i="4"/>
  <c r="G14" i="4"/>
  <c r="F14" i="4"/>
  <c r="C1" i="6"/>
  <c r="D65" i="8"/>
  <c r="D67" i="8" s="1"/>
  <c r="G65" i="8"/>
  <c r="G67" i="8" s="1"/>
  <c r="G56" i="8"/>
  <c r="E56" i="8"/>
  <c r="E67" i="8" s="1"/>
  <c r="C56" i="8"/>
  <c r="C67" i="8" s="1"/>
  <c r="D56" i="8"/>
  <c r="G44" i="8"/>
  <c r="G46" i="8"/>
  <c r="E44" i="8"/>
  <c r="E46" i="8"/>
  <c r="E68" i="8" s="1"/>
  <c r="C44" i="8"/>
  <c r="C46" i="8" s="1"/>
  <c r="F44" i="8"/>
  <c r="F46" i="8"/>
  <c r="D29" i="8"/>
  <c r="G29" i="8"/>
  <c r="E29" i="8"/>
  <c r="C29" i="8"/>
  <c r="G19" i="8"/>
  <c r="F19" i="8"/>
  <c r="E19" i="8"/>
  <c r="C53" i="7"/>
  <c r="F53" i="7"/>
  <c r="G48" i="7"/>
  <c r="C48" i="7"/>
  <c r="G41" i="7"/>
  <c r="F41" i="7"/>
  <c r="C41" i="7"/>
  <c r="C20" i="7"/>
  <c r="C27" i="7"/>
  <c r="C32" i="7"/>
  <c r="C36" i="7" s="1"/>
  <c r="C42" i="7" s="1"/>
  <c r="D44" i="8"/>
  <c r="D46" i="8"/>
  <c r="F48" i="7"/>
  <c r="F56" i="8"/>
  <c r="F29" i="8"/>
  <c r="F31" i="8" s="1"/>
  <c r="G31" i="8"/>
  <c r="F20" i="7"/>
  <c r="F27" i="7"/>
  <c r="F32" i="7"/>
  <c r="F36" i="7"/>
  <c r="F42" i="7" s="1"/>
  <c r="G53" i="7"/>
  <c r="C58" i="4"/>
  <c r="C39" i="6"/>
  <c r="F38" i="4"/>
  <c r="E41" i="7"/>
  <c r="D41" i="7"/>
  <c r="G39" i="6"/>
  <c r="C19" i="8"/>
  <c r="C31" i="8"/>
  <c r="E65" i="8"/>
  <c r="C21" i="9"/>
  <c r="C32" i="9"/>
  <c r="C58" i="9" s="1"/>
  <c r="C61" i="9" s="1"/>
  <c r="C43" i="9"/>
  <c r="G43" i="9"/>
  <c r="G21" i="9"/>
  <c r="G32" i="9"/>
  <c r="G58" i="9" s="1"/>
  <c r="G61" i="9" s="1"/>
  <c r="G55" i="9"/>
  <c r="E31" i="8"/>
  <c r="C14" i="4"/>
  <c r="G49" i="4"/>
  <c r="E58" i="4"/>
  <c r="G20" i="7"/>
  <c r="G27" i="7"/>
  <c r="G32" i="7" s="1"/>
  <c r="G36" i="7" s="1"/>
  <c r="G42" i="7" s="1"/>
  <c r="D19" i="8"/>
  <c r="D31" i="8" s="1"/>
  <c r="C65" i="8"/>
  <c r="F65" i="8"/>
  <c r="F67" i="8"/>
  <c r="F68" i="8"/>
  <c r="C55" i="9"/>
  <c r="F25" i="4"/>
  <c r="G25" i="4"/>
  <c r="E25" i="4"/>
  <c r="F58" i="4"/>
  <c r="F43" i="9"/>
  <c r="F55" i="9"/>
  <c r="D25" i="4"/>
  <c r="F49" i="4"/>
  <c r="E39" i="6"/>
  <c r="F21" i="9"/>
  <c r="F32" i="9" s="1"/>
  <c r="F58" i="9" s="1"/>
  <c r="F61" i="9" s="1"/>
  <c r="D53" i="7"/>
  <c r="E48" i="7"/>
  <c r="D20" i="7"/>
  <c r="D27" i="7" s="1"/>
  <c r="D32" i="7" s="1"/>
  <c r="D36" i="7" s="1"/>
  <c r="D42" i="7" s="1"/>
  <c r="D49" i="4"/>
  <c r="E49" i="4"/>
  <c r="D14" i="4"/>
  <c r="E14" i="4"/>
  <c r="E53" i="7"/>
  <c r="D58" i="4"/>
  <c r="E21" i="9"/>
  <c r="E32" i="9"/>
  <c r="E58" i="9" s="1"/>
  <c r="E61" i="9" s="1"/>
  <c r="D39" i="6"/>
  <c r="F39" i="6"/>
  <c r="D21" i="9"/>
  <c r="E43" i="9"/>
  <c r="E55" i="9"/>
  <c r="D43" i="9"/>
  <c r="D48" i="7"/>
  <c r="D55" i="9"/>
  <c r="E20" i="7"/>
  <c r="E27" i="7"/>
  <c r="E32" i="7"/>
  <c r="E36" i="7"/>
  <c r="E42" i="7" s="1"/>
  <c r="D32" i="9"/>
  <c r="D58" i="9" s="1"/>
  <c r="D61" i="9" s="1"/>
  <c r="D68" i="8" l="1"/>
  <c r="G68" i="8"/>
  <c r="C68" i="8"/>
</calcChain>
</file>

<file path=xl/sharedStrings.xml><?xml version="1.0" encoding="utf-8"?>
<sst xmlns="http://schemas.openxmlformats.org/spreadsheetml/2006/main" count="488" uniqueCount="253">
  <si>
    <t>Particulars</t>
  </si>
  <si>
    <t>Quarter Ended</t>
  </si>
  <si>
    <t>Operating Expenses</t>
  </si>
  <si>
    <t>As at</t>
  </si>
  <si>
    <t>Total revenues</t>
  </si>
  <si>
    <t>EBITDA</t>
  </si>
  <si>
    <t>EBITDA / 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</si>
  <si>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</si>
  <si>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</si>
  <si>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</si>
  <si>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</si>
  <si>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</si>
  <si>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</si>
  <si>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</si>
  <si>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</si>
  <si>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Interest on borrowings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</si>
  <si>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</si>
  <si>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</si>
  <si>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</si>
  <si>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</si>
  <si>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</si>
  <si>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</si>
  <si>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</si>
  <si>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</si>
  <si>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</si>
  <si>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</si>
  <si>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</si>
  <si>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</si>
  <si>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</si>
  <si>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</si>
  <si>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</si>
  <si>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</si>
  <si>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</si>
  <si>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</si>
  <si>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</si>
  <si>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</si>
  <si>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</si>
  <si>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</si>
  <si>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</si>
  <si>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</si>
  <si>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</si>
  <si>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</si>
  <si>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</si>
  <si>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</si>
  <si>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</si>
  <si>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</si>
  <si>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</si>
  <si>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</si>
  <si>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</si>
  <si>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</si>
  <si>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</si>
  <si>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</si>
  <si>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</si>
  <si>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</si>
  <si>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</si>
  <si>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Sharing Factor</t>
  </si>
  <si>
    <t>Times</t>
  </si>
  <si>
    <t>Cities covered</t>
  </si>
  <si>
    <t>Depreciation and Amortization</t>
  </si>
  <si>
    <t>Network Sites</t>
  </si>
  <si>
    <t xml:space="preserve"> June 2009</t>
  </si>
  <si>
    <t>Note : Bharti Infratel holds 42% in Indus towers</t>
  </si>
  <si>
    <t>Bharti Infratel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</si>
  <si>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</si>
  <si>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</si>
  <si>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</si>
  <si>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</si>
  <si>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</si>
  <si>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</si>
  <si>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 xml:space="preserve"> Dec 2009</t>
  </si>
  <si>
    <t xml:space="preserve"> March 2010</t>
  </si>
  <si>
    <t>EBITDA before Acquisition Related Cost</t>
  </si>
  <si>
    <t>Acquisition Related Cost</t>
  </si>
  <si>
    <t>EBITDA after Acquisition Related Cost</t>
  </si>
  <si>
    <t>EBITDA / Total revenues (before Acquisition Related Cost)</t>
  </si>
  <si>
    <t>EBITDA / Total revenues (after Acquisition Related Cost)</t>
  </si>
  <si>
    <t>CONSOLIDATED FINANCIAL STATEMENTS - BHARTI AIRTEL LIMITED</t>
  </si>
  <si>
    <t>Jun 2010</t>
  </si>
  <si>
    <t xml:space="preserve"> Mar 2010</t>
  </si>
  <si>
    <t xml:space="preserve"> Sep 2009</t>
  </si>
  <si>
    <t xml:space="preserve"> Jun 2009</t>
  </si>
  <si>
    <t xml:space="preserve">       Revenue</t>
  </si>
  <si>
    <t xml:space="preserve">       Operating expenses</t>
  </si>
  <si>
    <t xml:space="preserve">       Other income</t>
  </si>
  <si>
    <t xml:space="preserve">       Depreciation &amp; amortisation</t>
  </si>
  <si>
    <t xml:space="preserve">       Unusual (Expenses) / Income, Net</t>
  </si>
  <si>
    <t>Profit / (Loss) from operating activities</t>
  </si>
  <si>
    <t xml:space="preserve">       Share of results of associates</t>
  </si>
  <si>
    <t xml:space="preserve">       Pre-operating cost</t>
  </si>
  <si>
    <t xml:space="preserve">       Non operating expense</t>
  </si>
  <si>
    <t>Profit  / (Loss) before interest and tax</t>
  </si>
  <si>
    <t xml:space="preserve">       Finance income</t>
  </si>
  <si>
    <t xml:space="preserve">       Finance costs</t>
  </si>
  <si>
    <t>Profit  / (Loss) before tax</t>
  </si>
  <si>
    <t xml:space="preserve">       Income tax  income/(expense)</t>
  </si>
  <si>
    <t>Net income / (loss) for the period</t>
  </si>
  <si>
    <t>Other comprehensive income / (loss)</t>
  </si>
  <si>
    <t xml:space="preserve">       Exchange differences on translation of foreign operations</t>
  </si>
  <si>
    <t>Other comprehensive income / (loss) for the period, net of tax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</si>
  <si>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</si>
  <si>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</si>
  <si>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</si>
  <si>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</si>
  <si>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</si>
  <si>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</si>
  <si>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Comprehensive Income / (Loss)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</si>
  <si>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</si>
  <si>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</si>
  <si>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</si>
  <si>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</si>
  <si>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</si>
  <si>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</si>
  <si>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</si>
  <si>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</si>
  <si>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</si>
  <si>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</si>
  <si>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</si>
  <si>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</si>
  <si>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</si>
  <si>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</si>
  <si>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</si>
  <si>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</si>
  <si>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</si>
  <si>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</si>
  <si>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</si>
  <si>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</si>
  <si>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</si>
  <si>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</si>
  <si>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</si>
  <si>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</si>
  <si>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</si>
  <si>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</si>
  <si>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</si>
  <si>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</si>
  <si>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</si>
  <si>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</si>
  <si>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</si>
  <si>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</si>
  <si>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</si>
  <si>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</si>
  <si>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</si>
  <si>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</si>
  <si>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</si>
  <si>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</si>
  <si>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</si>
  <si>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</si>
  <si>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</si>
  <si>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</si>
  <si>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</si>
  <si>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</si>
  <si>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</si>
  <si>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</si>
  <si>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</si>
  <si>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</si>
  <si>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</si>
  <si>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 xml:space="preserve"> June 2010</t>
  </si>
  <si>
    <t xml:space="preserve"> Dec. 2009</t>
  </si>
  <si>
    <t xml:space="preserve"> Sept. 2009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</si>
  <si>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</si>
  <si>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</si>
  <si>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</si>
  <si>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</si>
  <si>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</si>
  <si>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</si>
  <si>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</si>
  <si>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</si>
  <si>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</si>
  <si>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</si>
  <si>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</si>
  <si>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</si>
  <si>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</si>
  <si>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</si>
  <si>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</si>
  <si>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</si>
  <si>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</si>
  <si>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</si>
  <si>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</si>
  <si>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</si>
  <si>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</si>
  <si>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</si>
  <si>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</si>
  <si>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</si>
  <si>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</si>
  <si>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</si>
  <si>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</si>
  <si>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Amortization of Deferred Stock based compensation</t>
  </si>
  <si>
    <t xml:space="preserve">     Other non-cash items</t>
  </si>
  <si>
    <t>Operating cash flow before working capital changes</t>
  </si>
  <si>
    <t xml:space="preserve">     Trade receivables and prepayments</t>
  </si>
  <si>
    <t xml:space="preserve">     Inventories</t>
  </si>
  <si>
    <t xml:space="preserve">     Trade and other payables</t>
  </si>
  <si>
    <t xml:space="preserve">     Change in provision</t>
  </si>
  <si>
    <t xml:space="preserve">     Interest Received</t>
  </si>
  <si>
    <t xml:space="preserve">     Income Tax (Paid)/Refund</t>
  </si>
  <si>
    <t>Net cash inflow / (outflow) from operating activities</t>
  </si>
  <si>
    <t>Cash flows from investing activities</t>
  </si>
  <si>
    <t xml:space="preserve">     Purchase of property, plant and equipment</t>
  </si>
  <si>
    <t xml:space="preserve">     Proceeds from sale of property, plant and equipment</t>
  </si>
  <si>
    <t xml:space="preserve">     Acquisition of intangible assets</t>
  </si>
  <si>
    <t xml:space="preserve">     Short term investments (Net)</t>
  </si>
  <si>
    <t>Net cash inflow / (outflow) from investing activities</t>
  </si>
  <si>
    <t>Cash flows from financing activities</t>
  </si>
  <si>
    <t xml:space="preserve">     Proceeds from issuance of term borrowings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</si>
  <si>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</si>
  <si>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</si>
  <si>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</si>
  <si>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</si>
  <si>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 xml:space="preserve">     Dividend paid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</si>
  <si>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</si>
  <si>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</si>
  <si>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</si>
  <si>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</si>
  <si>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</si>
  <si>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</si>
  <si>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</si>
  <si>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</si>
  <si>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</si>
  <si>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</si>
  <si>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</si>
  <si>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</si>
  <si>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</si>
  <si>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r>
      <t xml:space="preserve">Others - </t>
    </r>
    <r>
      <rPr>
        <sz val="8"/>
        <rFont val="Arial"/>
        <family val="2"/>
      </rPr>
      <t>Comprises of Digital TV operations, Bharti corporate offices and new projects in India &amp; South Asia.</t>
    </r>
  </si>
  <si>
    <r>
      <t xml:space="preserve">Mobile Services Africa - </t>
    </r>
    <r>
      <rPr>
        <sz val="8"/>
        <rFont val="Arial"/>
        <family val="2"/>
      </rPr>
      <t>Comprises of 15 country operations in Africa.</t>
    </r>
  </si>
  <si>
    <r>
      <t xml:space="preserve">Others - Africa - </t>
    </r>
    <r>
      <rPr>
        <sz val="8"/>
        <rFont val="Arial"/>
        <family val="2"/>
      </rPr>
      <t>Comprises of holding investments in Mobile Africa operations.</t>
    </r>
  </si>
  <si>
    <t>Amount in Rs mn except ratios</t>
  </si>
  <si>
    <t>R kms</t>
  </si>
  <si>
    <t>Note : Total towers as on are excluding 35,254 towers in 11 circles for which the right of use has  been assigned to Indus with effect from 1st Jan 2009.</t>
  </si>
  <si>
    <t xml:space="preserve">     Acquisition of non-controlling interest</t>
  </si>
  <si>
    <t>Submarine Cable System*</t>
  </si>
  <si>
    <t xml:space="preserve">       Other Income</t>
  </si>
  <si>
    <t>6.0 Operational Performance - INDIA</t>
  </si>
  <si>
    <t>Total Customers Base</t>
  </si>
  <si>
    <r>
      <t xml:space="preserve">Mobile Services India &amp; South Asia - </t>
    </r>
    <r>
      <rPr>
        <sz val="8"/>
        <rFont val="Arial"/>
        <family val="2"/>
      </rPr>
      <t>Comprises of Consolidated Statement of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</si>
  <si>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statement of operations of Telemedia Services.</t>
    </r>
  </si>
  <si>
    <r>
      <t xml:space="preserve">Enterprise Services -  </t>
    </r>
    <r>
      <rPr>
        <sz val="8"/>
        <rFont val="Arial"/>
        <family val="2"/>
      </rPr>
      <t>Comprises of statement of operations of Enterprise Services.</t>
    </r>
  </si>
  <si>
    <t>Airtel's Market Share of Net Additions</t>
  </si>
  <si>
    <t>Airtel's Wireless Market Share</t>
  </si>
  <si>
    <t>5.0 Schedules to Financial Statements</t>
  </si>
  <si>
    <t>Net Debt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</si>
  <si>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</si>
  <si>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</si>
  <si>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</si>
  <si>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</si>
  <si>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</si>
  <si>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</si>
  <si>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</si>
  <si>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</si>
  <si>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>Profit / (loss) before tax</t>
  </si>
  <si>
    <t xml:space="preserve">     Other financial and non financial liabilities</t>
  </si>
  <si>
    <t xml:space="preserve">     Other financial and non financial assets</t>
  </si>
  <si>
    <t xml:space="preserve">     Acquisitions</t>
  </si>
  <si>
    <t xml:space="preserve">     Investment in associates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</si>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</sst>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;\(#,##0\)"/>
    <numFmt numFmtId="169" formatCode="&quot;$&quot;#,##0.0000_);\(&quot;$&quot;#,##0.0000\)"/>
    <numFmt numFmtId="170" formatCode="_(* #,##0_);_(* \(#,##0\);_(* &quot;-&quot;??_);_(@_)"/>
    <numFmt numFmtId="171" formatCode="0.0"/>
    <numFmt numFmtId="172" formatCode="0.0%"/>
    <numFmt numFmtId="173" formatCode="#,##0.0000"/>
    <numFmt numFmtId="174" formatCode="#,##0.0"/>
    <numFmt numFmtId="175" formatCode="0.000"/>
    <numFmt numFmtId="176" formatCode="_([$€-2]* #,##0.00_);_([$€-2]* \(#,##0.00\);_([$€-2]* &quot;-&quot;??_)"/>
    <numFmt numFmtId="177" formatCode="[$-409]mmmm\-yy;@"/>
    <numFmt numFmtId="178" formatCode="00.000"/>
    <numFmt numFmtId="179" formatCode="&quot;?&quot;#,##0;&quot;?&quot;\-#,##0"/>
    <numFmt numFmtId="180" formatCode="_ &quot;\&quot;* #,##0_ ;_ &quot;\&quot;* \-#,##0_ ;_ &quot;\&quot;* &quot;-&quot;_ ;_ @_ "/>
    <numFmt numFmtId="181" formatCode="&quot;\&quot;#,##0.00;[Red]&quot;\&quot;\-#,##0.00"/>
    <numFmt numFmtId="182" formatCode="_ &quot;\&quot;* #,##0.00_ ;_ &quot;\&quot;* \-#,##0.00_ ;_ &quot;\&quot;* &quot;-&quot;??_ ;_ @_ "/>
    <numFmt numFmtId="183" formatCode="&quot;\&quot;#,##0;[Red]&quot;\&quot;\-#,##0"/>
    <numFmt numFmtId="184" formatCode="_ * #,##0_ ;_ * \-#,##0_ ;_ * &quot;-&quot;_ ;_ @_ "/>
    <numFmt numFmtId="185" formatCode="#,##0;[Red]&quot;-&quot;#,##0"/>
    <numFmt numFmtId="186" formatCode="_ * #,##0.00_ ;_ * \-#,##0.00_ ;_ * &quot;-&quot;??_ ;_ @_ "/>
    <numFmt numFmtId="187" formatCode="#,##0.00;[Red]&quot;-&quot;#,##0.00"/>
    <numFmt numFmtId="188" formatCode="\$#,##0\ ;\(\$#,##0\)"/>
    <numFmt numFmtId="189" formatCode=";;;"/>
    <numFmt numFmtId="190" formatCode="#,##0.00000"/>
    <numFmt numFmtId="191" formatCode="#,##0\ &quot;DM&quot;;\-#,##0\ &quot;DM&quot;"/>
    <numFmt numFmtId="192" formatCode="0&quot;.&quot;000%"/>
    <numFmt numFmtId="193" formatCode="&quot;￥&quot;#,##0;&quot;￥&quot;\-#,##0"/>
    <numFmt numFmtId="194" formatCode="00&quot;.&quot;000"/>
    <numFmt numFmtId="195" formatCode="#,##0.0_);\(#,##0.0\)"/>
  </numFmts>
  <fonts count="59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2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9"/>
      </left>
      <right style="thin">
        <color theme="0" tint="-0.14999847407452621"/>
      </right>
      <top style="thin">
        <color indexed="9"/>
      </top>
      <bottom style="thin">
        <color indexed="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 style="thin">
        <color indexed="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24">
    <xf numFmtId="0" fontId="0" fillId="0" borderId="0"/>
    <xf numFmtId="176" fontId="22" fillId="0" borderId="0" applyNumberFormat="0" applyFill="0" applyBorder="0" applyAlignment="0" applyProtection="0"/>
    <xf numFmtId="176" fontId="20" fillId="0" borderId="0"/>
    <xf numFmtId="3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8" fillId="0" borderId="0"/>
    <xf numFmtId="176" fontId="20" fillId="0" borderId="0"/>
    <xf numFmtId="176" fontId="29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30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/>
    <xf numFmtId="176" fontId="20" fillId="0" borderId="0" applyNumberFormat="0" applyFill="0" applyBorder="0" applyAlignment="0" applyProtection="0"/>
    <xf numFmtId="176" fontId="2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29" fillId="0" borderId="0"/>
    <xf numFmtId="0" fontId="20" fillId="0" borderId="0"/>
    <xf numFmtId="176" fontId="31" fillId="2" borderId="0"/>
    <xf numFmtId="176" fontId="32" fillId="3" borderId="1" applyFont="0" applyFill="0" applyAlignment="0">
      <alignment vertical="center" wrapText="1"/>
    </xf>
    <xf numFmtId="176" fontId="33" fillId="2" borderId="0"/>
    <xf numFmtId="176" fontId="34" fillId="2" borderId="0"/>
    <xf numFmtId="176" fontId="35" fillId="0" borderId="0">
      <alignment wrapText="1"/>
    </xf>
    <xf numFmtId="176" fontId="36" fillId="0" borderId="0"/>
    <xf numFmtId="180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3" fontId="39" fillId="0" borderId="0" applyFont="0" applyFill="0" applyBorder="0" applyAlignment="0" applyProtection="0"/>
    <xf numFmtId="176" fontId="40" fillId="0" borderId="2" applyFont="0" applyFill="0" applyBorder="0" applyAlignment="0" applyProtection="0">
      <alignment horizontal="center" vertical="center"/>
    </xf>
    <xf numFmtId="184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74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6" fontId="38" fillId="0" borderId="0"/>
    <xf numFmtId="176" fontId="41" fillId="0" borderId="0"/>
    <xf numFmtId="176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20" fillId="0" borderId="0"/>
    <xf numFmtId="3" fontId="20" fillId="0" borderId="0" applyFont="0" applyFill="0" applyBorder="0" applyAlignment="0" applyProtection="0"/>
    <xf numFmtId="168" fontId="4" fillId="0" borderId="3" applyBorder="0"/>
    <xf numFmtId="188" fontId="20" fillId="0" borderId="0" applyFont="0" applyFill="0" applyBorder="0" applyAlignment="0" applyProtection="0"/>
    <xf numFmtId="168" fontId="5" fillId="0" borderId="0">
      <protection locked="0"/>
    </xf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6" fillId="0" borderId="4"/>
    <xf numFmtId="17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9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6" fontId="43" fillId="4" borderId="0">
      <alignment horizontal="left"/>
    </xf>
    <xf numFmtId="176" fontId="40" fillId="0" borderId="0" applyFont="0" applyFill="0" applyBorder="0" applyProtection="0">
      <alignment horizontal="center" vertical="center"/>
    </xf>
    <xf numFmtId="176" fontId="44" fillId="0" borderId="0" applyNumberFormat="0" applyFont="0" applyFill="0" applyAlignment="0"/>
    <xf numFmtId="37" fontId="9" fillId="0" borderId="0"/>
    <xf numFmtId="176" fontId="20" fillId="0" borderId="0"/>
    <xf numFmtId="169" fontId="1" fillId="0" borderId="0"/>
    <xf numFmtId="176" fontId="20" fillId="0" borderId="0"/>
    <xf numFmtId="176" fontId="56" fillId="0" borderId="0"/>
    <xf numFmtId="0" fontId="2" fillId="0" borderId="0"/>
    <xf numFmtId="176" fontId="2" fillId="0" borderId="0"/>
    <xf numFmtId="176" fontId="2" fillId="0" borderId="0"/>
    <xf numFmtId="176" fontId="45" fillId="0" borderId="0" applyNumberFormat="0" applyFill="0" applyBorder="0" applyAlignment="0" applyProtection="0"/>
    <xf numFmtId="176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NumberFormat="0" applyFill="0" applyBorder="0" applyAlignment="0" applyProtection="0"/>
    <xf numFmtId="176" fontId="20" fillId="6" borderId="0"/>
    <xf numFmtId="0" fontId="2" fillId="0" borderId="0"/>
    <xf numFmtId="0" fontId="2" fillId="0" borderId="0"/>
    <xf numFmtId="176" fontId="2" fillId="0" borderId="0"/>
    <xf numFmtId="176" fontId="45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46" fillId="0" borderId="0" applyNumberFormat="0" applyFill="0" applyBorder="0" applyAlignment="0" applyProtection="0"/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6" fontId="49" fillId="0" borderId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51" fillId="0" borderId="0" applyFont="0" applyFill="0" applyBorder="0" applyAlignment="0" applyProtection="0"/>
    <xf numFmtId="176" fontId="52" fillId="0" borderId="0"/>
    <xf numFmtId="176" fontId="44" fillId="0" borderId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6" fontId="20" fillId="0" borderId="0"/>
    <xf numFmtId="164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6" fontId="50" fillId="0" borderId="0" applyFont="0" applyFill="0" applyBorder="0" applyAlignment="0" applyProtection="0"/>
    <xf numFmtId="189" fontId="53" fillId="0" borderId="8">
      <alignment horizontal="center"/>
    </xf>
  </cellStyleXfs>
  <cellXfs count="349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72" fontId="14" fillId="5" borderId="0" xfId="89" applyNumberFormat="1" applyFont="1" applyFill="1" applyBorder="1" applyAlignment="1">
      <alignment horizontal="center" vertical="center"/>
    </xf>
    <xf numFmtId="175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1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172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37" fontId="15" fillId="5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7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0" fontId="15" fillId="8" borderId="13" xfId="79" applyFont="1" applyFill="1" applyBorder="1" applyAlignment="1">
      <alignment horizontal="center" vertic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17" fontId="15" fillId="8" borderId="13" xfId="79" applyNumberFormat="1" applyFont="1" applyFill="1" applyBorder="1" applyAlignment="1">
      <alignment horizontal="center" vertical="center"/>
    </xf>
    <xf numFmtId="172" fontId="14" fillId="8" borderId="9" xfId="0" applyNumberFormat="1" applyFont="1" applyFill="1" applyBorder="1" applyAlignment="1">
      <alignment horizontal="center"/>
    </xf>
    <xf numFmtId="37" fontId="15" fillId="8" borderId="14" xfId="0" applyNumberFormat="1" applyFont="1" applyFill="1" applyBorder="1" applyAlignment="1">
      <alignment horizontal="center" vertical="center"/>
    </xf>
    <xf numFmtId="172" fontId="14" fillId="8" borderId="15" xfId="0" applyNumberFormat="1" applyFont="1" applyFill="1" applyBorder="1" applyAlignment="1">
      <alignment horizontal="center"/>
    </xf>
    <xf numFmtId="37" fontId="15" fillId="5" borderId="16" xfId="0" applyNumberFormat="1" applyFont="1" applyFill="1" applyBorder="1" applyAlignment="1">
      <alignment horizontal="center" vertical="center"/>
    </xf>
    <xf numFmtId="37" fontId="15" fillId="8" borderId="17" xfId="0" applyNumberFormat="1" applyFont="1" applyFill="1" applyBorder="1" applyAlignment="1">
      <alignment horizontal="center" vertical="center"/>
    </xf>
    <xf numFmtId="37" fontId="15" fillId="8" borderId="18" xfId="0" applyNumberFormat="1" applyFont="1" applyFill="1" applyBorder="1" applyAlignment="1">
      <alignment horizontal="center" vertical="center"/>
    </xf>
    <xf numFmtId="172" fontId="14" fillId="8" borderId="19" xfId="89" applyNumberFormat="1" applyFont="1" applyFill="1" applyBorder="1" applyAlignment="1">
      <alignment horizontal="center" vertical="center"/>
    </xf>
    <xf numFmtId="172" fontId="14" fillId="5" borderId="9" xfId="89" applyNumberFormat="1" applyFont="1" applyFill="1" applyBorder="1" applyAlignment="1">
      <alignment horizontal="center" vertical="center"/>
    </xf>
    <xf numFmtId="172" fontId="14" fillId="8" borderId="9" xfId="89" applyNumberFormat="1" applyFont="1" applyFill="1" applyBorder="1" applyAlignment="1">
      <alignment horizontal="center" vertical="center"/>
    </xf>
    <xf numFmtId="172" fontId="14" fillId="8" borderId="20" xfId="89" applyNumberFormat="1" applyFont="1" applyFill="1" applyBorder="1" applyAlignment="1">
      <alignment horizontal="center" vertical="center"/>
    </xf>
    <xf numFmtId="37" fontId="15" fillId="5" borderId="21" xfId="0" applyNumberFormat="1" applyFont="1" applyFill="1" applyBorder="1" applyAlignment="1">
      <alignment horizontal="center"/>
    </xf>
    <xf numFmtId="37" fontId="15" fillId="8" borderId="22" xfId="0" applyNumberFormat="1" applyFont="1" applyFill="1" applyBorder="1" applyAlignment="1">
      <alignment horizontal="center"/>
    </xf>
    <xf numFmtId="37" fontId="15" fillId="8" borderId="17" xfId="0" applyNumberFormat="1" applyFont="1" applyFill="1" applyBorder="1" applyAlignment="1">
      <alignment horizontal="center"/>
    </xf>
    <xf numFmtId="37" fontId="15" fillId="8" borderId="19" xfId="0" applyNumberFormat="1" applyFont="1" applyFill="1" applyBorder="1" applyAlignment="1">
      <alignment horizontal="center" vertical="center" wrapText="1"/>
    </xf>
    <xf numFmtId="37" fontId="15" fillId="8" borderId="21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43" fontId="15" fillId="8" borderId="0" xfId="53" applyFont="1" applyFill="1" applyBorder="1" applyAlignment="1">
      <alignment horizontal="center"/>
    </xf>
    <xf numFmtId="37" fontId="15" fillId="8" borderId="9" xfId="0" applyNumberFormat="1" applyFont="1" applyFill="1" applyBorder="1" applyAlignment="1">
      <alignment horizontal="center" vertical="center" wrapText="1"/>
    </xf>
    <xf numFmtId="37" fontId="15" fillId="8" borderId="23" xfId="0" applyNumberFormat="1" applyFont="1" applyFill="1" applyBorder="1" applyAlignment="1">
      <alignment horizontal="center"/>
    </xf>
    <xf numFmtId="37" fontId="15" fillId="8" borderId="18" xfId="0" applyNumberFormat="1" applyFont="1" applyFill="1" applyBorder="1" applyAlignment="1">
      <alignment horizontal="center"/>
    </xf>
    <xf numFmtId="43" fontId="15" fillId="8" borderId="18" xfId="53" applyFont="1" applyFill="1" applyBorder="1" applyAlignment="1">
      <alignment horizontal="center"/>
    </xf>
    <xf numFmtId="37" fontId="15" fillId="8" borderId="20" xfId="0" applyNumberFormat="1" applyFont="1" applyFill="1" applyBorder="1" applyAlignment="1">
      <alignment horizontal="center" vertical="center" wrapText="1"/>
    </xf>
    <xf numFmtId="37" fontId="15" fillId="8" borderId="22" xfId="0" applyNumberFormat="1" applyFont="1" applyFill="1" applyBorder="1" applyAlignment="1">
      <alignment horizontal="center" vertical="center"/>
    </xf>
    <xf numFmtId="37" fontId="15" fillId="5" borderId="21" xfId="0" applyNumberFormat="1" applyFont="1" applyFill="1" applyBorder="1" applyAlignment="1">
      <alignment horizontal="center" vertical="center"/>
    </xf>
    <xf numFmtId="37" fontId="15" fillId="8" borderId="21" xfId="0" applyNumberFormat="1" applyFont="1" applyFill="1" applyBorder="1" applyAlignment="1">
      <alignment horizontal="center" vertical="center"/>
    </xf>
    <xf numFmtId="37" fontId="15" fillId="8" borderId="23" xfId="0" applyNumberFormat="1" applyFont="1" applyFill="1" applyBorder="1" applyAlignment="1">
      <alignment horizontal="center" vertical="center"/>
    </xf>
    <xf numFmtId="172" fontId="14" fillId="8" borderId="19" xfId="0" applyNumberFormat="1" applyFont="1" applyFill="1" applyBorder="1" applyAlignment="1">
      <alignment horizontal="center"/>
    </xf>
    <xf numFmtId="172" fontId="14" fillId="8" borderId="20" xfId="0" applyNumberFormat="1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/>
    <xf numFmtId="0" fontId="15" fillId="8" borderId="24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25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4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39" fontId="15" fillId="0" borderId="33" xfId="0" applyNumberFormat="1" applyFont="1" applyFill="1" applyBorder="1" applyAlignment="1">
      <alignment horizontal="center"/>
    </xf>
    <xf numFmtId="0" fontId="15" fillId="8" borderId="26" xfId="79" applyFont="1" applyFill="1" applyBorder="1" applyAlignment="1">
      <alignment horizontal="center" vertical="center"/>
    </xf>
    <xf numFmtId="176" fontId="14" fillId="0" borderId="0" xfId="81" applyFont="1" applyFill="1" applyBorder="1" applyAlignment="1" applyProtection="1">
      <alignment horizontal="left" vertical="center"/>
    </xf>
    <xf numFmtId="176" fontId="2" fillId="0" borderId="0" xfId="77" applyFont="1"/>
    <xf numFmtId="170" fontId="2" fillId="0" borderId="0" xfId="54" applyNumberFormat="1" applyFont="1" applyBorder="1"/>
    <xf numFmtId="176" fontId="14" fillId="0" borderId="0" xfId="77" applyFont="1" applyBorder="1"/>
    <xf numFmtId="176" fontId="2" fillId="0" borderId="0" xfId="77" applyFont="1" applyBorder="1"/>
    <xf numFmtId="170" fontId="2" fillId="0" borderId="0" xfId="54" applyNumberFormat="1" applyFont="1" applyFill="1" applyBorder="1"/>
    <xf numFmtId="176" fontId="57" fillId="0" borderId="0" xfId="78" applyFont="1" applyAlignment="1">
      <alignment horizontal="right"/>
    </xf>
    <xf numFmtId="177" fontId="2" fillId="8" borderId="34" xfId="55" quotePrefix="1" applyNumberFormat="1" applyFont="1" applyFill="1" applyBorder="1" applyAlignment="1">
      <alignment horizontal="center"/>
    </xf>
    <xf numFmtId="0" fontId="2" fillId="8" borderId="35" xfId="78" applyNumberFormat="1" applyFont="1" applyFill="1" applyBorder="1" applyAlignment="1">
      <alignment horizontal="center" vertical="center" wrapText="1"/>
    </xf>
    <xf numFmtId="176" fontId="2" fillId="8" borderId="35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0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76" fontId="14" fillId="0" borderId="0" xfId="77" applyFont="1"/>
    <xf numFmtId="170" fontId="14" fillId="0" borderId="0" xfId="54" applyNumberFormat="1" applyFont="1" applyBorder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0" fontId="2" fillId="0" borderId="27" xfId="78" applyNumberFormat="1" applyFont="1" applyFill="1" applyBorder="1"/>
    <xf numFmtId="39" fontId="2" fillId="8" borderId="27" xfId="55" applyNumberFormat="1" applyFont="1" applyFill="1" applyBorder="1" applyAlignment="1">
      <alignment horizontal="center" vertical="center"/>
    </xf>
    <xf numFmtId="39" fontId="2" fillId="0" borderId="27" xfId="55" applyNumberFormat="1" applyFont="1" applyFill="1" applyBorder="1" applyAlignment="1">
      <alignment horizontal="center" vertical="center"/>
    </xf>
    <xf numFmtId="39" fontId="2" fillId="0" borderId="27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0" fontId="2" fillId="0" borderId="0" xfId="56" applyNumberFormat="1" applyFont="1" applyBorder="1"/>
    <xf numFmtId="176" fontId="2" fillId="8" borderId="34" xfId="77" applyFont="1" applyFill="1" applyBorder="1" applyAlignment="1">
      <alignment horizontal="center"/>
    </xf>
    <xf numFmtId="170" fontId="2" fillId="8" borderId="35" xfId="56" applyNumberFormat="1" applyFont="1" applyFill="1" applyBorder="1" applyAlignment="1">
      <alignment horizontal="center"/>
    </xf>
    <xf numFmtId="0" fontId="14" fillId="0" borderId="0" xfId="78" applyNumberFormat="1" applyFont="1" applyBorder="1"/>
    <xf numFmtId="170" fontId="2" fillId="8" borderId="0" xfId="56" applyNumberFormat="1" applyFont="1" applyFill="1" applyBorder="1"/>
    <xf numFmtId="176" fontId="2" fillId="8" borderId="0" xfId="77" applyFont="1" applyFill="1"/>
    <xf numFmtId="170" fontId="14" fillId="0" borderId="0" xfId="56" applyNumberFormat="1" applyFont="1" applyBorder="1"/>
    <xf numFmtId="170" fontId="2" fillId="0" borderId="0" xfId="55" applyNumberFormat="1" applyFont="1"/>
    <xf numFmtId="170" fontId="2" fillId="8" borderId="0" xfId="55" applyNumberFormat="1" applyFont="1" applyFill="1"/>
    <xf numFmtId="170" fontId="2" fillId="8" borderId="27" xfId="56" applyNumberFormat="1" applyFont="1" applyFill="1" applyBorder="1"/>
    <xf numFmtId="170" fontId="2" fillId="0" borderId="27" xfId="56" applyNumberFormat="1" applyFont="1" applyBorder="1"/>
    <xf numFmtId="170" fontId="14" fillId="0" borderId="0" xfId="56" applyNumberFormat="1" applyFont="1" applyFill="1" applyBorder="1"/>
    <xf numFmtId="170" fontId="14" fillId="8" borderId="0" xfId="56" applyNumberFormat="1" applyFont="1" applyFill="1" applyBorder="1"/>
    <xf numFmtId="170" fontId="2" fillId="0" borderId="0" xfId="56" applyNumberFormat="1" applyFont="1" applyFill="1" applyBorder="1"/>
    <xf numFmtId="170" fontId="14" fillId="8" borderId="28" xfId="56" applyNumberFormat="1" applyFont="1" applyFill="1" applyBorder="1"/>
    <xf numFmtId="170" fontId="14" fillId="0" borderId="28" xfId="56" applyNumberFormat="1" applyFont="1" applyBorder="1"/>
    <xf numFmtId="170" fontId="14" fillId="0" borderId="28" xfId="55" applyNumberFormat="1" applyFont="1" applyBorder="1"/>
    <xf numFmtId="170" fontId="14" fillId="8" borderId="28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0" fontId="2" fillId="7" borderId="0" xfId="56" applyNumberFormat="1" applyFont="1" applyFill="1" applyBorder="1"/>
    <xf numFmtId="170" fontId="2" fillId="0" borderId="27" xfId="55" applyNumberFormat="1" applyFont="1" applyBorder="1"/>
    <xf numFmtId="170" fontId="2" fillId="8" borderId="27" xfId="55" applyNumberFormat="1" applyFont="1" applyFill="1" applyBorder="1"/>
    <xf numFmtId="170" fontId="14" fillId="0" borderId="0" xfId="55" applyNumberFormat="1" applyFont="1"/>
    <xf numFmtId="170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172" fontId="2" fillId="0" borderId="0" xfId="90" applyNumberFormat="1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3" xfId="79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vertical="center" wrapText="1"/>
    </xf>
    <xf numFmtId="37" fontId="2" fillId="8" borderId="0" xfId="0" applyNumberFormat="1" applyFont="1" applyFill="1" applyBorder="1" applyAlignment="1">
      <alignment horizontal="center"/>
    </xf>
    <xf numFmtId="172" fontId="2" fillId="8" borderId="0" xfId="90" applyNumberFormat="1" applyFont="1" applyFill="1" applyBorder="1" applyAlignment="1">
      <alignment horizontal="center"/>
    </xf>
    <xf numFmtId="172" fontId="2" fillId="8" borderId="0" xfId="0" applyNumberFormat="1" applyFont="1" applyFill="1" applyBorder="1" applyAlignment="1">
      <alignment horizontal="center"/>
    </xf>
    <xf numFmtId="43" fontId="15" fillId="5" borderId="16" xfId="53" applyFont="1" applyFill="1" applyBorder="1" applyAlignment="1">
      <alignment horizontal="center" vertical="center"/>
    </xf>
    <xf numFmtId="43" fontId="15" fillId="8" borderId="14" xfId="53" applyFont="1" applyFill="1" applyBorder="1" applyAlignment="1">
      <alignment horizontal="center" vertical="center"/>
    </xf>
    <xf numFmtId="43" fontId="15" fillId="8" borderId="12" xfId="53" applyFont="1" applyFill="1" applyBorder="1" applyAlignment="1">
      <alignment horizontal="center" vertical="center"/>
    </xf>
    <xf numFmtId="0" fontId="2" fillId="5" borderId="9" xfId="0" applyFont="1" applyFill="1" applyBorder="1"/>
    <xf numFmtId="0" fontId="15" fillId="5" borderId="36" xfId="0" applyFont="1" applyFill="1" applyBorder="1"/>
    <xf numFmtId="0" fontId="21" fillId="5" borderId="36" xfId="0" applyFont="1" applyFill="1" applyBorder="1"/>
    <xf numFmtId="0" fontId="16" fillId="5" borderId="36" xfId="0" applyFont="1" applyFill="1" applyBorder="1"/>
    <xf numFmtId="0" fontId="2" fillId="0" borderId="37" xfId="54" applyNumberFormat="1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Fill="1" applyBorder="1"/>
    <xf numFmtId="0" fontId="15" fillId="0" borderId="39" xfId="0" applyFont="1" applyFill="1" applyBorder="1"/>
    <xf numFmtId="0" fontId="2" fillId="5" borderId="40" xfId="0" applyFont="1" applyFill="1" applyBorder="1"/>
    <xf numFmtId="172" fontId="2" fillId="5" borderId="40" xfId="90" applyNumberFormat="1" applyFont="1" applyFill="1" applyBorder="1" applyAlignment="1">
      <alignment horizontal="center"/>
    </xf>
    <xf numFmtId="1" fontId="2" fillId="5" borderId="40" xfId="0" applyNumberFormat="1" applyFont="1" applyFill="1" applyBorder="1" applyAlignment="1">
      <alignment horizontal="center"/>
    </xf>
    <xf numFmtId="171" fontId="2" fillId="5" borderId="40" xfId="0" applyNumberFormat="1" applyFont="1" applyFill="1" applyBorder="1" applyAlignment="1">
      <alignment horizontal="center"/>
    </xf>
    <xf numFmtId="39" fontId="2" fillId="5" borderId="40" xfId="0" applyNumberFormat="1" applyFont="1" applyFill="1" applyBorder="1" applyAlignment="1">
      <alignment horizontal="center"/>
    </xf>
    <xf numFmtId="37" fontId="2" fillId="5" borderId="40" xfId="0" applyNumberFormat="1" applyFont="1" applyFill="1" applyBorder="1" applyAlignment="1">
      <alignment horizontal="center"/>
    </xf>
    <xf numFmtId="0" fontId="15" fillId="8" borderId="39" xfId="0" applyFont="1" applyFill="1" applyBorder="1"/>
    <xf numFmtId="0" fontId="2" fillId="8" borderId="40" xfId="0" applyFont="1" applyFill="1" applyBorder="1"/>
    <xf numFmtId="172" fontId="2" fillId="8" borderId="40" xfId="90" applyNumberFormat="1" applyFont="1" applyFill="1" applyBorder="1" applyAlignment="1">
      <alignment horizontal="center"/>
    </xf>
    <xf numFmtId="1" fontId="2" fillId="8" borderId="40" xfId="0" applyNumberFormat="1" applyFont="1" applyFill="1" applyBorder="1" applyAlignment="1">
      <alignment horizontal="center"/>
    </xf>
    <xf numFmtId="171" fontId="2" fillId="8" borderId="40" xfId="0" applyNumberFormat="1" applyFont="1" applyFill="1" applyBorder="1" applyAlignment="1">
      <alignment horizontal="center"/>
    </xf>
    <xf numFmtId="39" fontId="2" fillId="8" borderId="40" xfId="0" applyNumberFormat="1" applyFont="1" applyFill="1" applyBorder="1" applyAlignment="1">
      <alignment horizontal="center"/>
    </xf>
    <xf numFmtId="37" fontId="2" fillId="8" borderId="40" xfId="0" applyNumberFormat="1" applyFont="1" applyFill="1" applyBorder="1" applyAlignment="1">
      <alignment horizontal="center"/>
    </xf>
    <xf numFmtId="0" fontId="15" fillId="8" borderId="39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40" xfId="0" applyFont="1" applyFill="1" applyBorder="1"/>
    <xf numFmtId="0" fontId="14" fillId="5" borderId="40" xfId="0" applyFont="1" applyFill="1" applyBorder="1"/>
    <xf numFmtId="0" fontId="14" fillId="5" borderId="44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170" fontId="2" fillId="5" borderId="0" xfId="54" applyNumberFormat="1" applyFont="1" applyFill="1" applyBorder="1" applyAlignment="1">
      <alignment horizontal="center"/>
    </xf>
    <xf numFmtId="170" fontId="2" fillId="8" borderId="0" xfId="0" applyNumberFormat="1" applyFont="1" applyFill="1" applyBorder="1" applyAlignment="1">
      <alignment horizontal="center"/>
    </xf>
    <xf numFmtId="170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37" xfId="54" applyNumberFormat="1" applyFont="1" applyFill="1" applyBorder="1" applyAlignment="1">
      <alignment horizontal="center"/>
    </xf>
    <xf numFmtId="37" fontId="14" fillId="8" borderId="37" xfId="0" applyNumberFormat="1" applyFont="1" applyFill="1" applyBorder="1" applyAlignment="1">
      <alignment horizontal="center"/>
    </xf>
    <xf numFmtId="37" fontId="14" fillId="0" borderId="37" xfId="0" applyNumberFormat="1" applyFont="1" applyFill="1" applyBorder="1" applyAlignment="1">
      <alignment horizontal="center"/>
    </xf>
    <xf numFmtId="0" fontId="2" fillId="5" borderId="45" xfId="0" applyFont="1" applyFill="1" applyBorder="1"/>
    <xf numFmtId="0" fontId="15" fillId="0" borderId="46" xfId="0" applyFont="1" applyFill="1" applyBorder="1" applyAlignment="1">
      <alignment horizontal="center"/>
    </xf>
    <xf numFmtId="0" fontId="15" fillId="0" borderId="45" xfId="0" applyFont="1" applyFill="1" applyBorder="1" applyAlignment="1">
      <alignment horizontal="center"/>
    </xf>
    <xf numFmtId="0" fontId="15" fillId="8" borderId="47" xfId="79" applyFont="1" applyFill="1" applyBorder="1" applyAlignment="1">
      <alignment horizontal="center" vertical="center"/>
    </xf>
    <xf numFmtId="17" fontId="15" fillId="8" borderId="26" xfId="79" applyNumberFormat="1" applyFont="1" applyFill="1" applyBorder="1" applyAlignment="1">
      <alignment horizontal="center" vertical="center"/>
    </xf>
    <xf numFmtId="0" fontId="15" fillId="8" borderId="48" xfId="79" applyFont="1" applyFill="1" applyBorder="1" applyAlignment="1">
      <alignment horizontal="center" vertical="center"/>
    </xf>
    <xf numFmtId="37" fontId="2" fillId="5" borderId="45" xfId="0" applyNumberFormat="1" applyFont="1" applyFill="1" applyBorder="1" applyAlignment="1">
      <alignment horizontal="center"/>
    </xf>
    <xf numFmtId="17" fontId="15" fillId="8" borderId="47" xfId="79" applyNumberFormat="1" applyFont="1" applyFill="1" applyBorder="1" applyAlignment="1">
      <alignment horizontal="center" vertical="center"/>
    </xf>
    <xf numFmtId="37" fontId="2" fillId="5" borderId="49" xfId="54" applyNumberFormat="1" applyFont="1" applyFill="1" applyBorder="1" applyAlignment="1">
      <alignment horizontal="center"/>
    </xf>
    <xf numFmtId="37" fontId="2" fillId="5" borderId="44" xfId="54" applyNumberFormat="1" applyFont="1" applyFill="1" applyBorder="1" applyAlignment="1">
      <alignment horizontal="center"/>
    </xf>
    <xf numFmtId="37" fontId="2" fillId="8" borderId="49" xfId="54" applyNumberFormat="1" applyFont="1" applyFill="1" applyBorder="1" applyAlignment="1">
      <alignment horizontal="center"/>
    </xf>
    <xf numFmtId="0" fontId="2" fillId="8" borderId="46" xfId="0" applyFont="1" applyFill="1" applyBorder="1"/>
    <xf numFmtId="37" fontId="2" fillId="8" borderId="45" xfId="0" applyNumberFormat="1" applyFont="1" applyFill="1" applyBorder="1" applyAlignment="1">
      <alignment horizontal="center"/>
    </xf>
    <xf numFmtId="0" fontId="2" fillId="8" borderId="45" xfId="0" applyFont="1" applyFill="1" applyBorder="1"/>
    <xf numFmtId="0" fontId="14" fillId="5" borderId="0" xfId="78" applyNumberFormat="1" applyFont="1" applyFill="1" applyBorder="1" applyAlignment="1">
      <alignment vertical="center"/>
    </xf>
    <xf numFmtId="176" fontId="2" fillId="8" borderId="50" xfId="77" applyFont="1" applyFill="1" applyBorder="1" applyAlignment="1">
      <alignment horizontal="center" vertical="center"/>
    </xf>
    <xf numFmtId="176" fontId="2" fillId="8" borderId="51" xfId="77" applyFont="1" applyFill="1" applyBorder="1" applyAlignment="1">
      <alignment horizontal="center" vertical="center"/>
    </xf>
    <xf numFmtId="177" fontId="2" fillId="8" borderId="50" xfId="55" quotePrefix="1" applyNumberFormat="1" applyFont="1" applyFill="1" applyBorder="1" applyAlignment="1">
      <alignment horizontal="center"/>
    </xf>
    <xf numFmtId="176" fontId="14" fillId="0" borderId="52" xfId="80" applyFont="1" applyFill="1" applyBorder="1" applyAlignment="1"/>
    <xf numFmtId="176" fontId="2" fillId="8" borderId="53" xfId="77" applyFont="1" applyFill="1" applyBorder="1"/>
    <xf numFmtId="176" fontId="14" fillId="0" borderId="0" xfId="80" applyFont="1" applyFill="1" applyBorder="1" applyAlignment="1"/>
    <xf numFmtId="176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76" fontId="2" fillId="0" borderId="0" xfId="80" applyFont="1" applyFill="1" applyBorder="1" applyAlignment="1"/>
    <xf numFmtId="176" fontId="2" fillId="8" borderId="0" xfId="77" applyFont="1" applyFill="1" applyBorder="1" applyAlignment="1">
      <alignment horizontal="center" vertical="center"/>
    </xf>
    <xf numFmtId="176" fontId="21" fillId="0" borderId="0" xfId="95" applyFont="1" applyFill="1" applyBorder="1" applyAlignment="1">
      <alignment horizontal="left"/>
    </xf>
    <xf numFmtId="176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76" fontId="2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/>
    </xf>
    <xf numFmtId="176" fontId="2" fillId="0" borderId="0" xfId="95" applyFont="1" applyBorder="1" applyAlignment="1">
      <alignment horizontal="left"/>
    </xf>
    <xf numFmtId="176" fontId="14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 wrapText="1"/>
    </xf>
    <xf numFmtId="176" fontId="14" fillId="0" borderId="0" xfId="77" applyFont="1" applyAlignment="1">
      <alignment wrapText="1"/>
    </xf>
    <xf numFmtId="176" fontId="14" fillId="0" borderId="54" xfId="80" applyFont="1" applyFill="1" applyBorder="1" applyAlignment="1">
      <alignment horizontal="left"/>
    </xf>
    <xf numFmtId="37" fontId="14" fillId="8" borderId="54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76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76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8" borderId="37" xfId="0" applyNumberFormat="1" applyFont="1" applyFill="1" applyBorder="1" applyAlignment="1">
      <alignment horizontal="center"/>
    </xf>
    <xf numFmtId="37" fontId="15" fillId="5" borderId="37" xfId="0" applyNumberFormat="1" applyFont="1" applyFill="1" applyBorder="1" applyAlignment="1">
      <alignment horizontal="center"/>
    </xf>
    <xf numFmtId="43" fontId="2" fillId="5" borderId="9" xfId="53" applyFont="1" applyFill="1" applyBorder="1" applyAlignment="1">
      <alignment horizont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55" xfId="0" applyNumberFormat="1" applyFont="1" applyFill="1" applyBorder="1" applyAlignment="1">
      <alignment horizontal="center"/>
    </xf>
    <xf numFmtId="37" fontId="2" fillId="8" borderId="56" xfId="0" applyNumberFormat="1" applyFont="1" applyFill="1" applyBorder="1" applyAlignment="1">
      <alignment horizontal="center"/>
    </xf>
    <xf numFmtId="172" fontId="2" fillId="8" borderId="56" xfId="90" applyNumberFormat="1" applyFont="1" applyFill="1" applyBorder="1" applyAlignment="1">
      <alignment horizontal="center"/>
    </xf>
    <xf numFmtId="172" fontId="2" fillId="8" borderId="57" xfId="0" applyNumberFormat="1" applyFont="1" applyFill="1" applyBorder="1" applyAlignment="1">
      <alignment horizontal="center"/>
    </xf>
    <xf numFmtId="172" fontId="2" fillId="8" borderId="40" xfId="0" applyNumberFormat="1" applyFont="1" applyFill="1" applyBorder="1" applyAlignment="1">
      <alignment horizontal="center"/>
    </xf>
    <xf numFmtId="172" fontId="2" fillId="0" borderId="45" xfId="0" applyNumberFormat="1" applyFont="1" applyFill="1" applyBorder="1" applyAlignment="1">
      <alignment horizontal="center"/>
    </xf>
    <xf numFmtId="172" fontId="2" fillId="8" borderId="45" xfId="0" applyNumberFormat="1" applyFont="1" applyFill="1" applyBorder="1" applyAlignment="1">
      <alignment horizontal="center"/>
    </xf>
    <xf numFmtId="172" fontId="2" fillId="0" borderId="40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1" fontId="2" fillId="8" borderId="0" xfId="0" applyNumberFormat="1" applyFont="1" applyFill="1" applyBorder="1" applyAlignment="1">
      <alignment horizontal="center"/>
    </xf>
    <xf numFmtId="39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8" xfId="0" applyFont="1" applyFill="1" applyBorder="1"/>
    <xf numFmtId="37" fontId="2" fillId="8" borderId="59" xfId="0" applyNumberFormat="1" applyFont="1" applyFill="1" applyBorder="1" applyAlignment="1">
      <alignment horizontal="center"/>
    </xf>
    <xf numFmtId="172" fontId="2" fillId="8" borderId="59" xfId="0" applyNumberFormat="1" applyFont="1" applyFill="1" applyBorder="1" applyAlignment="1">
      <alignment horizontal="center"/>
    </xf>
    <xf numFmtId="0" fontId="2" fillId="8" borderId="59" xfId="0" applyFont="1" applyFill="1" applyBorder="1"/>
    <xf numFmtId="37" fontId="2" fillId="8" borderId="60" xfId="54" applyNumberFormat="1" applyFont="1" applyFill="1" applyBorder="1" applyAlignment="1">
      <alignment horizontal="center"/>
    </xf>
    <xf numFmtId="0" fontId="14" fillId="5" borderId="61" xfId="0" applyFont="1" applyFill="1" applyBorder="1"/>
    <xf numFmtId="0" fontId="2" fillId="5" borderId="62" xfId="0" applyFont="1" applyFill="1" applyBorder="1"/>
    <xf numFmtId="0" fontId="14" fillId="0" borderId="62" xfId="0" applyFont="1" applyFill="1" applyBorder="1"/>
    <xf numFmtId="0" fontId="14" fillId="5" borderId="63" xfId="0" applyFont="1" applyFill="1" applyBorder="1"/>
    <xf numFmtId="0" fontId="2" fillId="0" borderId="45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54" xfId="77" applyNumberFormat="1" applyFont="1" applyFill="1" applyBorder="1" applyAlignment="1">
      <alignment horizontal="center" vertical="center"/>
    </xf>
    <xf numFmtId="176" fontId="2" fillId="0" borderId="64" xfId="77" applyFont="1" applyFill="1" applyBorder="1"/>
    <xf numFmtId="176" fontId="2" fillId="8" borderId="65" xfId="77" applyFont="1" applyFill="1" applyBorder="1"/>
    <xf numFmtId="176" fontId="2" fillId="8" borderId="66" xfId="77" applyFont="1" applyFill="1" applyBorder="1"/>
    <xf numFmtId="176" fontId="2" fillId="0" borderId="65" xfId="77" applyFont="1" applyFill="1" applyBorder="1"/>
    <xf numFmtId="0" fontId="2" fillId="5" borderId="50" xfId="79" applyFont="1" applyFill="1" applyBorder="1" applyAlignment="1" applyProtection="1">
      <alignment horizontal="left" vertical="center" indent="1"/>
    </xf>
    <xf numFmtId="0" fontId="2" fillId="5" borderId="50" xfId="79" applyFont="1" applyFill="1" applyBorder="1" applyAlignment="1" applyProtection="1">
      <alignment horizontal="left" vertical="center" wrapText="1" indent="1"/>
    </xf>
    <xf numFmtId="0" fontId="14" fillId="5" borderId="50" xfId="79" applyFont="1" applyFill="1" applyBorder="1" applyAlignment="1" applyProtection="1">
      <alignment horizontal="left" vertical="center" indent="1"/>
    </xf>
    <xf numFmtId="0" fontId="2" fillId="5" borderId="50" xfId="79" applyFont="1" applyFill="1" applyBorder="1" applyAlignment="1" applyProtection="1">
      <alignment horizontal="left" vertical="center" indent="1"/>
      <protection locked="0"/>
    </xf>
    <xf numFmtId="0" fontId="14" fillId="5" borderId="67" xfId="79" applyFont="1" applyFill="1" applyBorder="1" applyAlignment="1" applyProtection="1">
      <alignment horizontal="left" vertical="center" indent="1"/>
    </xf>
    <xf numFmtId="37" fontId="15" fillId="8" borderId="68" xfId="0" applyNumberFormat="1" applyFont="1" applyFill="1" applyBorder="1" applyAlignment="1">
      <alignment horizontal="center"/>
    </xf>
    <xf numFmtId="43" fontId="2" fillId="8" borderId="56" xfId="53" applyFont="1" applyFill="1" applyBorder="1" applyAlignment="1">
      <alignment horizontal="center"/>
    </xf>
    <xf numFmtId="43" fontId="2" fillId="0" borderId="0" xfId="53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/>
    </xf>
    <xf numFmtId="38" fontId="15" fillId="8" borderId="21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54" xfId="0" applyNumberFormat="1" applyFont="1" applyFill="1" applyBorder="1" applyAlignment="1">
      <alignment horizontal="center"/>
    </xf>
    <xf numFmtId="38" fontId="15" fillId="8" borderId="23" xfId="0" applyNumberFormat="1" applyFont="1" applyFill="1" applyBorder="1" applyAlignment="1">
      <alignment horizontal="center" vertical="center" wrapText="1"/>
    </xf>
    <xf numFmtId="38" fontId="15" fillId="8" borderId="18" xfId="0" applyNumberFormat="1" applyFont="1" applyFill="1" applyBorder="1" applyAlignment="1">
      <alignment horizontal="center" vertical="center" wrapText="1"/>
    </xf>
    <xf numFmtId="2" fontId="15" fillId="8" borderId="20" xfId="0" applyNumberFormat="1" applyFont="1" applyFill="1" applyBorder="1" applyAlignment="1">
      <alignment horizontal="center"/>
    </xf>
    <xf numFmtId="37" fontId="14" fillId="8" borderId="69" xfId="0" applyNumberFormat="1" applyFont="1" applyFill="1" applyBorder="1" applyAlignment="1">
      <alignment horizontal="center"/>
    </xf>
    <xf numFmtId="37" fontId="14" fillId="8" borderId="69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17" xfId="0" applyNumberFormat="1" applyFont="1" applyFill="1" applyBorder="1" applyAlignment="1">
      <alignment horizontal="center" vertical="center"/>
    </xf>
    <xf numFmtId="195" fontId="2" fillId="8" borderId="44" xfId="0" applyNumberFormat="1" applyFont="1" applyFill="1" applyBorder="1" applyAlignment="1">
      <alignment horizontal="center"/>
    </xf>
    <xf numFmtId="195" fontId="2" fillId="5" borderId="44" xfId="0" applyNumberFormat="1" applyFont="1" applyFill="1" applyBorder="1" applyAlignment="1">
      <alignment horizontal="center"/>
    </xf>
    <xf numFmtId="195" fontId="2" fillId="8" borderId="37" xfId="0" applyNumberFormat="1" applyFont="1" applyFill="1" applyBorder="1" applyAlignment="1">
      <alignment horizontal="center"/>
    </xf>
    <xf numFmtId="0" fontId="2" fillId="8" borderId="29" xfId="79" applyFont="1" applyFill="1" applyBorder="1" applyAlignment="1">
      <alignment horizontal="center" vertical="center"/>
    </xf>
    <xf numFmtId="0" fontId="2" fillId="8" borderId="0" xfId="0" applyFont="1" applyFill="1" applyBorder="1" applyAlignment="1"/>
    <xf numFmtId="0" fontId="2" fillId="8" borderId="34" xfId="78" applyNumberFormat="1" applyFont="1" applyFill="1" applyBorder="1" applyAlignment="1">
      <alignment horizontal="center" vertical="center" wrapText="1"/>
    </xf>
    <xf numFmtId="0" fontId="2" fillId="8" borderId="70" xfId="78" applyNumberFormat="1" applyFont="1" applyFill="1" applyBorder="1" applyAlignment="1">
      <alignment horizontal="center" vertical="center" wrapText="1"/>
    </xf>
    <xf numFmtId="170" fontId="2" fillId="8" borderId="68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0" fontId="2" fillId="8" borderId="52" xfId="78" applyNumberFormat="1" applyFont="1" applyFill="1" applyBorder="1" applyAlignment="1" applyProtection="1">
      <alignment horizontal="center" vertical="center" wrapText="1"/>
    </xf>
    <xf numFmtId="0" fontId="2" fillId="8" borderId="71" xfId="78" applyNumberFormat="1" applyFont="1" applyFill="1" applyBorder="1" applyAlignment="1" applyProtection="1">
      <alignment horizontal="center" vertical="center" wrapText="1"/>
    </xf>
    <xf numFmtId="170" fontId="2" fillId="8" borderId="50" xfId="54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9" xfId="79" applyFont="1" applyFill="1" applyBorder="1" applyAlignment="1">
      <alignment horizontal="center" vertical="center"/>
    </xf>
    <xf numFmtId="0" fontId="15" fillId="8" borderId="16" xfId="79" applyFont="1" applyFill="1" applyBorder="1" applyAlignment="1">
      <alignment horizontal="center" vertical="center"/>
    </xf>
    <xf numFmtId="0" fontId="15" fillId="8" borderId="26" xfId="79" applyFont="1" applyFill="1" applyBorder="1" applyAlignment="1">
      <alignment horizontal="center" vertical="center"/>
    </xf>
    <xf numFmtId="0" fontId="15" fillId="8" borderId="30" xfId="79" applyFont="1" applyFill="1" applyBorder="1" applyAlignment="1">
      <alignment horizontal="center" vertical="center" wrapText="1"/>
    </xf>
    <xf numFmtId="0" fontId="15" fillId="8" borderId="25" xfId="79" applyFont="1" applyFill="1" applyBorder="1" applyAlignment="1">
      <alignment horizontal="center" vertical="center" wrapText="1"/>
    </xf>
    <xf numFmtId="0" fontId="15" fillId="8" borderId="31" xfId="79" applyFont="1" applyFill="1" applyBorder="1" applyAlignment="1">
      <alignment horizontal="center" vertical="center" wrapText="1"/>
    </xf>
    <xf numFmtId="0" fontId="15" fillId="5" borderId="0" xfId="79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0" fillId="8" borderId="25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00"/>
    <cellStyle name="_ Att. 1- Cover" xfId="101"/>
    <cellStyle name="?_ Att. 1- Cover" xfId="102"/>
    <cellStyle name="똿뗦먛귟 [0.00]_PRODUCT DETAIL Q1" xfId="103"/>
    <cellStyle name="똿뗦먛귟_PRODUCT DETAIL Q1" xfId="104"/>
    <cellStyle name="믅됞 [0.00]_PRODUCT DETAIL Q1" xfId="105"/>
    <cellStyle name="믅됞_PRODUCT DETAIL Q1" xfId="106"/>
    <cellStyle name="백분율_95" xfId="107"/>
    <cellStyle name="뷭?_BOOKSHIP" xfId="108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14"/>
    <cellStyle name="千分位[0]_00Q3902REV.1" xfId="115"/>
    <cellStyle name="千分位_00Q3902REV.1" xfId="116"/>
    <cellStyle name="桁区切り [0.00]_7月5日提出（HZM）" xfId="117"/>
    <cellStyle name="桁区切り_08-00 NET Summary" xfId="118"/>
    <cellStyle name="標準_(A1)BOQ " xfId="119"/>
    <cellStyle name="貨幣 [0]_00Q3902REV.1" xfId="120"/>
    <cellStyle name="貨幣[0]_BRE" xfId="121"/>
    <cellStyle name="貨幣_00Q3902REV.1" xfId="122"/>
    <cellStyle name="非表示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PA%20QR%20Folder/2010-11/Q1FY11%20-%20June/Report/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LC sites"/>
      <sheetName val="SDH COST"/>
      <sheetName val="Other assumptions"/>
      <sheetName val="RSU lookups"/>
      <sheetName val="RSU sites"/>
      <sheetName val="DPR 31st mar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tabSelected="1" view="pageBreakPreview" zoomScaleNormal="100" zoomScaleSheetLayoutView="100" workbookViewId="0"/>
  </sheetViews>
  <sheetFormatPr defaultRowHeight="11.25"/>
  <cols>
    <col min="1" max="16384" width="9.140625" style="13"/>
  </cols>
  <sheetData>
    <row r="1" spans="3:5">
      <c r="C1" s="15" t="s">
        <v>47</v>
      </c>
    </row>
    <row r="2" spans="3:5">
      <c r="C2" s="14" t="s">
        <v>176</v>
      </c>
    </row>
    <row r="6" spans="3:5">
      <c r="C6" s="18" t="s">
        <v>22</v>
      </c>
      <c r="E6" s="13" t="s">
        <v>23</v>
      </c>
    </row>
    <row r="7" spans="3:5">
      <c r="C7" s="19"/>
    </row>
    <row r="8" spans="3:5">
      <c r="C8" s="27" t="s">
        <v>26</v>
      </c>
    </row>
    <row r="9" spans="3:5" ht="5.0999999999999996" customHeight="1">
      <c r="C9" s="27"/>
    </row>
    <row r="10" spans="3:5">
      <c r="C10" s="16">
        <v>1</v>
      </c>
      <c r="E10" s="17" t="s">
        <v>213</v>
      </c>
    </row>
    <row r="11" spans="3:5">
      <c r="C11" s="16"/>
    </row>
    <row r="12" spans="3:5">
      <c r="C12" s="16">
        <v>2</v>
      </c>
      <c r="E12" s="17" t="s">
        <v>214</v>
      </c>
    </row>
    <row r="13" spans="3:5">
      <c r="C13" s="16"/>
    </row>
    <row r="14" spans="3:5">
      <c r="C14" s="16">
        <v>3</v>
      </c>
      <c r="E14" s="17" t="s">
        <v>215</v>
      </c>
    </row>
    <row r="15" spans="3:5">
      <c r="C15" s="16"/>
    </row>
    <row r="16" spans="3:5">
      <c r="C16" s="16">
        <v>4</v>
      </c>
      <c r="E16" s="17" t="s">
        <v>50</v>
      </c>
    </row>
    <row r="17" spans="3:5">
      <c r="C17" s="16"/>
    </row>
    <row r="18" spans="3:5">
      <c r="C18" s="16">
        <v>5</v>
      </c>
      <c r="E18" s="17" t="s">
        <v>246</v>
      </c>
    </row>
    <row r="19" spans="3:5">
      <c r="C19" s="16"/>
    </row>
    <row r="21" spans="3:5">
      <c r="C21" s="27" t="s">
        <v>27</v>
      </c>
    </row>
    <row r="22" spans="3:5" ht="5.0999999999999996" customHeight="1"/>
    <row r="23" spans="3:5">
      <c r="C23" s="16">
        <v>6</v>
      </c>
      <c r="E23" s="17" t="s">
        <v>28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100" zoomScaleSheetLayoutView="100" workbookViewId="0"/>
  </sheetViews>
  <sheetFormatPr defaultRowHeight="11.25"/>
  <cols>
    <col min="1" max="1" width="9.140625" style="108"/>
    <col min="2" max="2" width="50.28515625" style="111" customWidth="1"/>
    <col min="3" max="3" width="10.7109375" style="119" customWidth="1"/>
    <col min="4" max="4" width="8.7109375" style="118" customWidth="1"/>
    <col min="5" max="5" width="8.7109375" style="136" customWidth="1"/>
    <col min="6" max="6" width="8.7109375" style="119" customWidth="1"/>
    <col min="7" max="7" width="8.7109375" style="136" customWidth="1"/>
    <col min="8" max="16384" width="9.140625" style="108"/>
  </cols>
  <sheetData>
    <row r="1" spans="1:7">
      <c r="A1" s="22" t="s">
        <v>23</v>
      </c>
      <c r="B1" s="107" t="s">
        <v>76</v>
      </c>
    </row>
    <row r="2" spans="1:7">
      <c r="C2" s="107"/>
      <c r="D2" s="107"/>
      <c r="E2" s="108"/>
      <c r="F2" s="109"/>
      <c r="G2" s="108"/>
    </row>
    <row r="3" spans="1:7">
      <c r="A3" s="161">
        <v>1</v>
      </c>
      <c r="B3" s="107" t="s">
        <v>217</v>
      </c>
      <c r="C3" s="107"/>
      <c r="D3" s="107"/>
      <c r="E3" s="108"/>
      <c r="F3" s="109"/>
      <c r="G3" s="108"/>
    </row>
    <row r="4" spans="1:7">
      <c r="B4" s="107"/>
      <c r="C4" s="107"/>
      <c r="D4" s="107"/>
      <c r="E4" s="108"/>
      <c r="F4" s="109"/>
      <c r="G4" s="108"/>
    </row>
    <row r="5" spans="1:7">
      <c r="B5" s="107"/>
      <c r="C5" s="107"/>
      <c r="D5" s="107"/>
      <c r="E5" s="108"/>
      <c r="F5" s="109"/>
      <c r="G5" s="108"/>
    </row>
    <row r="6" spans="1:7">
      <c r="C6" s="109"/>
      <c r="D6" s="112"/>
      <c r="E6" s="113"/>
      <c r="F6" s="109"/>
      <c r="G6" s="113" t="s">
        <v>109</v>
      </c>
    </row>
    <row r="7" spans="1:7">
      <c r="B7" s="328" t="s">
        <v>0</v>
      </c>
      <c r="C7" s="330" t="s">
        <v>1</v>
      </c>
      <c r="D7" s="331"/>
      <c r="E7" s="331"/>
      <c r="F7" s="331"/>
      <c r="G7" s="331"/>
    </row>
    <row r="8" spans="1:7" ht="11.25" customHeight="1">
      <c r="B8" s="329"/>
      <c r="C8" s="114" t="s">
        <v>77</v>
      </c>
      <c r="D8" s="114" t="s">
        <v>78</v>
      </c>
      <c r="E8" s="114" t="s">
        <v>69</v>
      </c>
      <c r="F8" s="114" t="s">
        <v>79</v>
      </c>
      <c r="G8" s="114" t="s">
        <v>80</v>
      </c>
    </row>
    <row r="9" spans="1:7">
      <c r="B9" s="115"/>
      <c r="C9" s="116"/>
      <c r="D9" s="116"/>
      <c r="E9" s="116"/>
      <c r="F9" s="116"/>
      <c r="G9" s="116"/>
    </row>
    <row r="10" spans="1:7">
      <c r="B10" s="109" t="s">
        <v>81</v>
      </c>
      <c r="C10" s="117">
        <v>122308</v>
      </c>
      <c r="D10" s="118">
        <v>107491</v>
      </c>
      <c r="E10" s="117">
        <v>103053</v>
      </c>
      <c r="F10" s="119">
        <v>103785</v>
      </c>
      <c r="G10" s="117">
        <v>104143</v>
      </c>
    </row>
    <row r="11" spans="1:7" ht="6" customHeight="1">
      <c r="B11" s="109"/>
      <c r="C11" s="117"/>
      <c r="E11" s="117"/>
      <c r="G11" s="117"/>
    </row>
    <row r="12" spans="1:7">
      <c r="B12" s="109" t="s">
        <v>82</v>
      </c>
      <c r="C12" s="117">
        <v>-78168</v>
      </c>
      <c r="D12" s="118">
        <v>-66662</v>
      </c>
      <c r="E12" s="117">
        <v>-62230</v>
      </c>
      <c r="F12" s="119">
        <v>-60778</v>
      </c>
      <c r="G12" s="117">
        <v>-61169</v>
      </c>
    </row>
    <row r="13" spans="1:7" ht="6" customHeight="1">
      <c r="B13" s="109"/>
      <c r="C13" s="117"/>
      <c r="E13" s="117"/>
      <c r="G13" s="117"/>
    </row>
    <row r="14" spans="1:7" hidden="1">
      <c r="B14" s="109" t="s">
        <v>83</v>
      </c>
      <c r="C14" s="117">
        <v>0</v>
      </c>
      <c r="D14" s="118">
        <v>0</v>
      </c>
      <c r="E14" s="117">
        <v>0</v>
      </c>
      <c r="F14" s="119">
        <v>0</v>
      </c>
      <c r="G14" s="117">
        <v>0</v>
      </c>
    </row>
    <row r="15" spans="1:7" hidden="1">
      <c r="B15" s="109"/>
      <c r="C15" s="117"/>
      <c r="E15" s="117"/>
      <c r="G15" s="117"/>
    </row>
    <row r="16" spans="1:7" ht="6" hidden="1" customHeight="1">
      <c r="B16" s="109"/>
      <c r="C16" s="117"/>
      <c r="E16" s="117"/>
      <c r="G16" s="117"/>
    </row>
    <row r="17" spans="2:7">
      <c r="B17" s="109" t="s">
        <v>84</v>
      </c>
      <c r="C17" s="117">
        <v>-19467</v>
      </c>
      <c r="D17" s="118">
        <v>-16953</v>
      </c>
      <c r="E17" s="117">
        <v>-15881</v>
      </c>
      <c r="F17" s="119">
        <v>-15244</v>
      </c>
      <c r="G17" s="117">
        <v>-14754</v>
      </c>
    </row>
    <row r="18" spans="2:7" hidden="1">
      <c r="B18" s="109" t="s">
        <v>85</v>
      </c>
      <c r="C18" s="117">
        <v>0</v>
      </c>
      <c r="D18" s="118">
        <v>0</v>
      </c>
      <c r="E18" s="117">
        <v>0</v>
      </c>
      <c r="F18" s="119">
        <v>0</v>
      </c>
      <c r="G18" s="117">
        <v>0</v>
      </c>
    </row>
    <row r="19" spans="2:7" ht="6" customHeight="1">
      <c r="B19" s="109"/>
      <c r="C19" s="117"/>
      <c r="E19" s="117"/>
      <c r="G19" s="117"/>
    </row>
    <row r="20" spans="2:7" s="124" customFormat="1">
      <c r="B20" s="120" t="s">
        <v>86</v>
      </c>
      <c r="C20" s="121">
        <f>SUM(C10:C18)</f>
        <v>24673</v>
      </c>
      <c r="D20" s="122">
        <f>SUM(D10:D18)</f>
        <v>23876</v>
      </c>
      <c r="E20" s="121">
        <f>SUM(E10:E18)</f>
        <v>24942</v>
      </c>
      <c r="F20" s="123">
        <f>SUM(F10:F18)</f>
        <v>27763</v>
      </c>
      <c r="G20" s="121">
        <f>SUM(G10:G18)</f>
        <v>28220</v>
      </c>
    </row>
    <row r="21" spans="2:7" ht="6" customHeight="1">
      <c r="B21" s="109"/>
      <c r="C21" s="117"/>
      <c r="E21" s="117"/>
      <c r="G21" s="117"/>
    </row>
    <row r="22" spans="2:7">
      <c r="B22" s="109" t="s">
        <v>87</v>
      </c>
      <c r="C22" s="117">
        <v>-71.5</v>
      </c>
      <c r="D22" s="118">
        <v>-32</v>
      </c>
      <c r="E22" s="117">
        <v>-10</v>
      </c>
      <c r="F22" s="119">
        <v>-6</v>
      </c>
      <c r="G22" s="296">
        <v>0</v>
      </c>
    </row>
    <row r="23" spans="2:7" hidden="1">
      <c r="B23" s="109" t="s">
        <v>88</v>
      </c>
      <c r="C23" s="296">
        <v>0</v>
      </c>
      <c r="D23" s="297">
        <v>0</v>
      </c>
      <c r="E23" s="296">
        <v>0</v>
      </c>
      <c r="F23" s="298">
        <v>0</v>
      </c>
      <c r="G23" s="296">
        <v>0</v>
      </c>
    </row>
    <row r="24" spans="2:7">
      <c r="B24" s="109" t="s">
        <v>229</v>
      </c>
      <c r="C24" s="117">
        <v>548</v>
      </c>
      <c r="D24" s="118">
        <v>214</v>
      </c>
      <c r="E24" s="117">
        <v>182</v>
      </c>
      <c r="F24" s="119">
        <v>190</v>
      </c>
      <c r="G24" s="117">
        <v>111</v>
      </c>
    </row>
    <row r="25" spans="2:7">
      <c r="B25" s="109" t="s">
        <v>89</v>
      </c>
      <c r="C25" s="117">
        <v>-233</v>
      </c>
      <c r="D25" s="118">
        <v>-2</v>
      </c>
      <c r="E25" s="117">
        <v>-44</v>
      </c>
      <c r="F25" s="119">
        <v>-3</v>
      </c>
      <c r="G25" s="117">
        <v>-132</v>
      </c>
    </row>
    <row r="26" spans="2:7" ht="6" customHeight="1">
      <c r="B26" s="109"/>
      <c r="C26" s="117"/>
      <c r="E26" s="117"/>
      <c r="G26" s="117"/>
    </row>
    <row r="27" spans="2:7" s="124" customFormat="1">
      <c r="B27" s="120" t="s">
        <v>90</v>
      </c>
      <c r="C27" s="121">
        <f>SUM(C20:C25)</f>
        <v>24916.5</v>
      </c>
      <c r="D27" s="122">
        <f>SUM(D20:D25)</f>
        <v>24056</v>
      </c>
      <c r="E27" s="121">
        <f>SUM(E20:E25)</f>
        <v>25070</v>
      </c>
      <c r="F27" s="123">
        <f>SUM(F20:F25)</f>
        <v>27944</v>
      </c>
      <c r="G27" s="121">
        <f>SUM(G20:G25)</f>
        <v>28199</v>
      </c>
    </row>
    <row r="28" spans="2:7" ht="6" customHeight="1">
      <c r="B28" s="109"/>
      <c r="C28" s="117"/>
      <c r="E28" s="117"/>
      <c r="G28" s="117"/>
    </row>
    <row r="29" spans="2:7">
      <c r="B29" s="109" t="s">
        <v>91</v>
      </c>
      <c r="C29" s="117">
        <v>2510</v>
      </c>
      <c r="D29" s="118">
        <v>4992</v>
      </c>
      <c r="E29" s="117">
        <v>4465</v>
      </c>
      <c r="F29" s="119">
        <v>304</v>
      </c>
      <c r="G29" s="117">
        <v>7620</v>
      </c>
    </row>
    <row r="30" spans="2:7">
      <c r="B30" s="109" t="s">
        <v>92</v>
      </c>
      <c r="C30" s="117">
        <v>-6708</v>
      </c>
      <c r="D30" s="118">
        <v>-4636</v>
      </c>
      <c r="E30" s="117">
        <v>-4199</v>
      </c>
      <c r="F30" s="119">
        <v>-2388</v>
      </c>
      <c r="G30" s="117">
        <v>-6336</v>
      </c>
    </row>
    <row r="31" spans="2:7" ht="6" customHeight="1">
      <c r="B31" s="109"/>
      <c r="C31" s="117"/>
      <c r="E31" s="117"/>
      <c r="G31" s="117"/>
    </row>
    <row r="32" spans="2:7" s="124" customFormat="1">
      <c r="B32" s="120" t="s">
        <v>93</v>
      </c>
      <c r="C32" s="121">
        <f>SUM(C27:C30)</f>
        <v>20718.5</v>
      </c>
      <c r="D32" s="122">
        <f>SUM(D27:D30)</f>
        <v>24412</v>
      </c>
      <c r="E32" s="121">
        <f>SUM(E27:E30)</f>
        <v>25336</v>
      </c>
      <c r="F32" s="123">
        <f>SUM(F27:F30)</f>
        <v>25860</v>
      </c>
      <c r="G32" s="121">
        <f>SUM(G27:G30)</f>
        <v>29483</v>
      </c>
    </row>
    <row r="33" spans="2:7" ht="6" customHeight="1">
      <c r="B33" s="109"/>
      <c r="C33" s="117"/>
      <c r="E33" s="117"/>
      <c r="G33" s="117"/>
    </row>
    <row r="34" spans="2:7">
      <c r="B34" s="109" t="s">
        <v>94</v>
      </c>
      <c r="C34" s="117">
        <v>-3750</v>
      </c>
      <c r="D34" s="118">
        <v>-3415</v>
      </c>
      <c r="E34" s="117">
        <v>-2980</v>
      </c>
      <c r="F34" s="119">
        <v>-2753</v>
      </c>
      <c r="G34" s="117">
        <v>-4305</v>
      </c>
    </row>
    <row r="35" spans="2:7" ht="6" customHeight="1">
      <c r="B35" s="109"/>
      <c r="C35" s="117"/>
      <c r="E35" s="117"/>
      <c r="G35" s="117"/>
    </row>
    <row r="36" spans="2:7" s="124" customFormat="1">
      <c r="B36" s="120" t="s">
        <v>95</v>
      </c>
      <c r="C36" s="121">
        <f>SUM(C32:C34)</f>
        <v>16968.5</v>
      </c>
      <c r="D36" s="122">
        <f>SUM(D32:D34)</f>
        <v>20997</v>
      </c>
      <c r="E36" s="121">
        <f>SUM(E32:E34)</f>
        <v>22356</v>
      </c>
      <c r="F36" s="123">
        <f>SUM(F32:F34)</f>
        <v>23107</v>
      </c>
      <c r="G36" s="121">
        <f>SUM(G32:G34)</f>
        <v>25178</v>
      </c>
    </row>
    <row r="37" spans="2:7" ht="6" customHeight="1">
      <c r="B37" s="109"/>
      <c r="C37" s="117"/>
      <c r="E37" s="117"/>
      <c r="G37" s="117"/>
    </row>
    <row r="38" spans="2:7">
      <c r="B38" s="125" t="s">
        <v>96</v>
      </c>
      <c r="C38" s="117"/>
      <c r="E38" s="117"/>
      <c r="G38" s="117"/>
    </row>
    <row r="39" spans="2:7">
      <c r="B39" s="109" t="s">
        <v>97</v>
      </c>
      <c r="C39" s="117">
        <v>-4184</v>
      </c>
      <c r="D39" s="118">
        <v>-596</v>
      </c>
      <c r="E39" s="117">
        <v>-422.11</v>
      </c>
      <c r="F39" s="119">
        <v>43.11</v>
      </c>
      <c r="G39" s="117">
        <v>-53</v>
      </c>
    </row>
    <row r="40" spans="2:7" ht="6" customHeight="1">
      <c r="B40" s="109"/>
      <c r="C40" s="117"/>
      <c r="E40" s="117"/>
      <c r="G40" s="117"/>
    </row>
    <row r="41" spans="2:7" s="124" customFormat="1">
      <c r="B41" s="125" t="s">
        <v>98</v>
      </c>
      <c r="C41" s="121">
        <f>C39</f>
        <v>-4184</v>
      </c>
      <c r="D41" s="122">
        <f>D39</f>
        <v>-596</v>
      </c>
      <c r="E41" s="121">
        <f>E39</f>
        <v>-422.11</v>
      </c>
      <c r="F41" s="123">
        <f>F39</f>
        <v>43.11</v>
      </c>
      <c r="G41" s="121">
        <f>G39</f>
        <v>-53</v>
      </c>
    </row>
    <row r="42" spans="2:7" s="124" customFormat="1">
      <c r="B42" s="120" t="s">
        <v>99</v>
      </c>
      <c r="C42" s="121">
        <f>C36+C41</f>
        <v>12784.5</v>
      </c>
      <c r="D42" s="122">
        <f>D36+D41</f>
        <v>20401</v>
      </c>
      <c r="E42" s="121">
        <f>E36+E41</f>
        <v>21933.89</v>
      </c>
      <c r="F42" s="123">
        <f>F36+F41</f>
        <v>23150.11</v>
      </c>
      <c r="G42" s="121">
        <f>G36+G41</f>
        <v>25125</v>
      </c>
    </row>
    <row r="43" spans="2:7" hidden="1">
      <c r="B43" s="120"/>
      <c r="C43" s="117"/>
      <c r="E43" s="117"/>
      <c r="G43" s="117"/>
    </row>
    <row r="44" spans="2:7" ht="6" customHeight="1">
      <c r="B44" s="109"/>
      <c r="C44" s="117"/>
      <c r="E44" s="117"/>
      <c r="G44" s="117"/>
    </row>
    <row r="45" spans="2:7">
      <c r="B45" s="120" t="s">
        <v>100</v>
      </c>
      <c r="C45" s="117"/>
      <c r="E45" s="117"/>
      <c r="G45" s="117"/>
    </row>
    <row r="46" spans="2:7">
      <c r="B46" s="112" t="s">
        <v>101</v>
      </c>
      <c r="C46" s="117">
        <v>16816</v>
      </c>
      <c r="D46" s="118">
        <v>20444</v>
      </c>
      <c r="E46" s="117">
        <v>21949</v>
      </c>
      <c r="F46" s="119">
        <v>22630</v>
      </c>
      <c r="G46" s="117">
        <v>24745</v>
      </c>
    </row>
    <row r="47" spans="2:7">
      <c r="B47" s="112" t="s">
        <v>102</v>
      </c>
      <c r="C47" s="117">
        <v>153</v>
      </c>
      <c r="D47" s="118">
        <v>553</v>
      </c>
      <c r="E47" s="117">
        <v>407</v>
      </c>
      <c r="F47" s="119">
        <v>477</v>
      </c>
      <c r="G47" s="117">
        <v>433</v>
      </c>
    </row>
    <row r="48" spans="2:7" s="124" customFormat="1">
      <c r="B48" s="120" t="s">
        <v>103</v>
      </c>
      <c r="C48" s="121">
        <f>SUM(C46:C47)</f>
        <v>16969</v>
      </c>
      <c r="D48" s="122">
        <f>SUM(D46:D47)</f>
        <v>20997</v>
      </c>
      <c r="E48" s="121">
        <f>SUM(E46:E47)</f>
        <v>22356</v>
      </c>
      <c r="F48" s="123">
        <f>SUM(F46:F47)</f>
        <v>23107</v>
      </c>
      <c r="G48" s="121">
        <f>SUM(G46:G47)</f>
        <v>25178</v>
      </c>
    </row>
    <row r="49" spans="2:7" ht="6" customHeight="1">
      <c r="B49" s="126"/>
      <c r="C49" s="117"/>
      <c r="E49" s="117"/>
      <c r="G49" s="117"/>
    </row>
    <row r="50" spans="2:7">
      <c r="B50" s="120" t="s">
        <v>104</v>
      </c>
      <c r="C50" s="117"/>
      <c r="E50" s="117"/>
      <c r="G50" s="117"/>
    </row>
    <row r="51" spans="2:7">
      <c r="B51" s="112" t="s">
        <v>101</v>
      </c>
      <c r="C51" s="117">
        <v>12641.417291</v>
      </c>
      <c r="D51" s="118">
        <v>19904</v>
      </c>
      <c r="E51" s="117">
        <v>21526.89</v>
      </c>
      <c r="F51" s="119">
        <v>22673.11</v>
      </c>
      <c r="G51" s="117">
        <v>24692</v>
      </c>
    </row>
    <row r="52" spans="2:7">
      <c r="B52" s="112" t="s">
        <v>102</v>
      </c>
      <c r="C52" s="117">
        <v>143.58270900000025</v>
      </c>
      <c r="D52" s="118">
        <v>497</v>
      </c>
      <c r="E52" s="117">
        <v>407</v>
      </c>
      <c r="F52" s="119">
        <v>477</v>
      </c>
      <c r="G52" s="117">
        <v>433</v>
      </c>
    </row>
    <row r="53" spans="2:7" s="124" customFormat="1">
      <c r="B53" s="120" t="s">
        <v>105</v>
      </c>
      <c r="C53" s="121">
        <f>SUM(C51:C52)</f>
        <v>12785</v>
      </c>
      <c r="D53" s="122">
        <f>SUM(D51:D52)</f>
        <v>20401</v>
      </c>
      <c r="E53" s="121">
        <f>SUM(E51:E52)</f>
        <v>21933.89</v>
      </c>
      <c r="F53" s="123">
        <f>SUM(F51:F52)</f>
        <v>23150.11</v>
      </c>
      <c r="G53" s="121">
        <f>SUM(G51:G52)</f>
        <v>25125</v>
      </c>
    </row>
    <row r="54" spans="2:7" hidden="1">
      <c r="B54" s="126"/>
      <c r="C54" s="117"/>
      <c r="E54" s="117"/>
      <c r="G54" s="117"/>
    </row>
    <row r="55" spans="2:7" ht="6" customHeight="1">
      <c r="B55" s="126"/>
      <c r="C55" s="117"/>
      <c r="E55" s="117"/>
      <c r="G55" s="117"/>
    </row>
    <row r="56" spans="2:7">
      <c r="B56" s="127" t="s">
        <v>106</v>
      </c>
      <c r="C56" s="117"/>
      <c r="E56" s="117"/>
      <c r="G56" s="117"/>
    </row>
    <row r="57" spans="2:7">
      <c r="B57" s="128" t="s">
        <v>107</v>
      </c>
      <c r="C57" s="129">
        <v>4.4317946895779654</v>
      </c>
      <c r="D57" s="130">
        <v>5.3888665652581516</v>
      </c>
      <c r="E57" s="129">
        <v>5.7866861170794976</v>
      </c>
      <c r="F57" s="131">
        <v>5.966442257352873</v>
      </c>
      <c r="G57" s="129">
        <v>6.5245855224374623</v>
      </c>
    </row>
    <row r="58" spans="2:7">
      <c r="B58" s="132" t="s">
        <v>108</v>
      </c>
      <c r="C58" s="133">
        <v>4.4310663475600069</v>
      </c>
      <c r="D58" s="134">
        <v>5.3886816580656198</v>
      </c>
      <c r="E58" s="133">
        <v>5.7859449203654725</v>
      </c>
      <c r="F58" s="135">
        <v>5.965020863113847</v>
      </c>
      <c r="G58" s="133">
        <v>6.5198568918243094</v>
      </c>
    </row>
  </sheetData>
  <mergeCells count="2">
    <mergeCell ref="B7:B8"/>
    <mergeCell ref="C7:G7"/>
  </mergeCells>
  <hyperlinks>
    <hyperlink ref="A1" location="Cover!E6" display="INDEX"/>
  </hyperlinks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view="pageBreakPreview" zoomScaleNormal="100" zoomScaleSheetLayoutView="100" workbookViewId="0"/>
  </sheetViews>
  <sheetFormatPr defaultRowHeight="11.25"/>
  <cols>
    <col min="1" max="1" width="9.140625" style="108"/>
    <col min="2" max="2" width="41.140625" style="111" customWidth="1"/>
    <col min="3" max="5" width="8.7109375" style="137" customWidth="1"/>
    <col min="6" max="6" width="10.7109375" style="108" customWidth="1"/>
    <col min="7" max="7" width="9.85546875" style="108" customWidth="1"/>
    <col min="8" max="16384" width="9.140625" style="108"/>
  </cols>
  <sheetData>
    <row r="1" spans="1:7">
      <c r="A1" s="22" t="s">
        <v>23</v>
      </c>
      <c r="B1" s="107" t="s">
        <v>76</v>
      </c>
    </row>
    <row r="3" spans="1:7">
      <c r="A3" s="161">
        <v>2</v>
      </c>
      <c r="B3" s="107" t="s">
        <v>216</v>
      </c>
    </row>
    <row r="4" spans="1:7">
      <c r="B4" s="107"/>
    </row>
    <row r="5" spans="1:7" ht="10.5" customHeight="1">
      <c r="B5" s="110"/>
    </row>
    <row r="6" spans="1:7">
      <c r="B6" s="110"/>
      <c r="C6" s="113"/>
      <c r="G6" s="113" t="s">
        <v>109</v>
      </c>
    </row>
    <row r="7" spans="1:7" ht="10.5" customHeight="1">
      <c r="B7" s="332" t="s">
        <v>0</v>
      </c>
      <c r="C7" s="138" t="s">
        <v>3</v>
      </c>
      <c r="D7" s="138" t="s">
        <v>3</v>
      </c>
      <c r="E7" s="138" t="s">
        <v>3</v>
      </c>
      <c r="F7" s="138" t="s">
        <v>3</v>
      </c>
      <c r="G7" s="138" t="s">
        <v>3</v>
      </c>
    </row>
    <row r="8" spans="1:7" ht="10.5" customHeight="1">
      <c r="B8" s="333"/>
      <c r="C8" s="139" t="s">
        <v>77</v>
      </c>
      <c r="D8" s="139" t="s">
        <v>78</v>
      </c>
      <c r="E8" s="139" t="s">
        <v>69</v>
      </c>
      <c r="F8" s="139" t="s">
        <v>79</v>
      </c>
      <c r="G8" s="139" t="s">
        <v>80</v>
      </c>
    </row>
    <row r="9" spans="1:7">
      <c r="B9" s="140" t="s">
        <v>110</v>
      </c>
      <c r="C9" s="141"/>
      <c r="E9" s="141"/>
      <c r="G9" s="142"/>
    </row>
    <row r="10" spans="1:7" ht="2.25" customHeight="1">
      <c r="B10" s="137"/>
      <c r="C10" s="141"/>
      <c r="E10" s="141"/>
      <c r="G10" s="142"/>
    </row>
    <row r="11" spans="1:7">
      <c r="B11" s="143" t="s">
        <v>111</v>
      </c>
      <c r="C11" s="141"/>
      <c r="E11" s="141"/>
      <c r="G11" s="142"/>
    </row>
    <row r="12" spans="1:7">
      <c r="B12" s="137" t="s">
        <v>112</v>
      </c>
      <c r="C12" s="141">
        <v>604854</v>
      </c>
      <c r="D12" s="137">
        <v>482629</v>
      </c>
      <c r="E12" s="141">
        <v>470733</v>
      </c>
      <c r="F12" s="144">
        <v>466063</v>
      </c>
      <c r="G12" s="145">
        <v>453189</v>
      </c>
    </row>
    <row r="13" spans="1:7">
      <c r="B13" s="137" t="s">
        <v>113</v>
      </c>
      <c r="C13" s="141">
        <v>636179</v>
      </c>
      <c r="D13" s="137">
        <v>59890</v>
      </c>
      <c r="E13" s="141">
        <v>49661</v>
      </c>
      <c r="F13" s="144">
        <v>50109</v>
      </c>
      <c r="G13" s="145">
        <v>49345</v>
      </c>
    </row>
    <row r="14" spans="1:7">
      <c r="B14" s="137" t="s">
        <v>114</v>
      </c>
      <c r="C14" s="141">
        <v>2</v>
      </c>
      <c r="D14" s="137">
        <v>57</v>
      </c>
      <c r="E14" s="141">
        <v>89</v>
      </c>
      <c r="F14" s="144">
        <v>99</v>
      </c>
      <c r="G14" s="145">
        <v>15</v>
      </c>
    </row>
    <row r="15" spans="1:7" s="137" customFormat="1">
      <c r="B15" s="137" t="s">
        <v>115</v>
      </c>
      <c r="C15" s="141">
        <v>4495</v>
      </c>
      <c r="D15" s="137">
        <v>3337</v>
      </c>
      <c r="E15" s="141">
        <v>4122</v>
      </c>
      <c r="F15" s="137">
        <v>5187</v>
      </c>
      <c r="G15" s="141">
        <v>4671</v>
      </c>
    </row>
    <row r="16" spans="1:7" s="137" customFormat="1">
      <c r="B16" s="137" t="s">
        <v>116</v>
      </c>
      <c r="C16" s="141">
        <v>7818</v>
      </c>
      <c r="D16" s="137">
        <v>7368</v>
      </c>
      <c r="E16" s="141">
        <v>6145</v>
      </c>
      <c r="F16" s="137">
        <v>6067</v>
      </c>
      <c r="G16" s="141">
        <v>6796</v>
      </c>
    </row>
    <row r="17" spans="2:7" s="137" customFormat="1">
      <c r="B17" s="137" t="s">
        <v>117</v>
      </c>
      <c r="C17" s="141">
        <v>7900</v>
      </c>
      <c r="D17" s="137">
        <v>7485</v>
      </c>
      <c r="E17" s="141">
        <v>6038</v>
      </c>
      <c r="F17" s="137">
        <v>5245</v>
      </c>
      <c r="G17" s="141">
        <v>4134</v>
      </c>
    </row>
    <row r="18" spans="2:7" s="137" customFormat="1">
      <c r="B18" s="137" t="s">
        <v>118</v>
      </c>
      <c r="C18" s="146">
        <v>37146</v>
      </c>
      <c r="D18" s="147">
        <v>12489</v>
      </c>
      <c r="E18" s="146">
        <v>10842</v>
      </c>
      <c r="F18" s="147">
        <v>8368</v>
      </c>
      <c r="G18" s="146">
        <v>6254</v>
      </c>
    </row>
    <row r="19" spans="2:7" s="143" customFormat="1">
      <c r="B19" s="148"/>
      <c r="C19" s="149">
        <f>SUM(C12:C18)</f>
        <v>1298394</v>
      </c>
      <c r="D19" s="143">
        <f>SUM(D12:D18)</f>
        <v>573255</v>
      </c>
      <c r="E19" s="149">
        <f>SUM(E12:E18)</f>
        <v>547630</v>
      </c>
      <c r="F19" s="143">
        <f>SUM(F12:F18)</f>
        <v>541138</v>
      </c>
      <c r="G19" s="149">
        <f>SUM(G12:G18)</f>
        <v>524404</v>
      </c>
    </row>
    <row r="20" spans="2:7" s="137" customFormat="1" ht="5.25" customHeight="1">
      <c r="C20" s="141"/>
      <c r="E20" s="141"/>
      <c r="G20" s="141"/>
    </row>
    <row r="21" spans="2:7" s="137" customFormat="1" ht="9.75" customHeight="1">
      <c r="B21" s="143" t="s">
        <v>119</v>
      </c>
      <c r="C21" s="141"/>
      <c r="E21" s="141"/>
      <c r="G21" s="141"/>
    </row>
    <row r="22" spans="2:7" s="137" customFormat="1">
      <c r="B22" s="137" t="s">
        <v>120</v>
      </c>
      <c r="C22" s="141">
        <v>1863</v>
      </c>
      <c r="D22" s="137">
        <v>484</v>
      </c>
      <c r="E22" s="141">
        <v>796</v>
      </c>
      <c r="F22" s="137">
        <v>858</v>
      </c>
      <c r="G22" s="141">
        <v>943</v>
      </c>
    </row>
    <row r="23" spans="2:7" s="137" customFormat="1">
      <c r="B23" s="137" t="s">
        <v>121</v>
      </c>
      <c r="C23" s="141">
        <v>44309</v>
      </c>
      <c r="D23" s="137">
        <v>35711</v>
      </c>
      <c r="E23" s="141">
        <v>40450</v>
      </c>
      <c r="F23" s="137">
        <v>44853</v>
      </c>
      <c r="G23" s="141">
        <v>45029</v>
      </c>
    </row>
    <row r="24" spans="2:7" s="137" customFormat="1">
      <c r="B24" s="137" t="s">
        <v>115</v>
      </c>
      <c r="C24" s="141">
        <v>209</v>
      </c>
      <c r="D24" s="137">
        <v>144</v>
      </c>
      <c r="E24" s="141">
        <v>1744</v>
      </c>
      <c r="F24" s="137">
        <v>2429</v>
      </c>
      <c r="G24" s="141">
        <v>2813</v>
      </c>
    </row>
    <row r="25" spans="2:7" s="137" customFormat="1">
      <c r="B25" s="137" t="s">
        <v>122</v>
      </c>
      <c r="C25" s="141">
        <v>33882</v>
      </c>
      <c r="D25" s="137">
        <v>20835</v>
      </c>
      <c r="E25" s="141">
        <v>23045</v>
      </c>
      <c r="F25" s="137">
        <v>24835</v>
      </c>
      <c r="G25" s="141">
        <v>29775</v>
      </c>
    </row>
    <row r="26" spans="2:7" s="137" customFormat="1">
      <c r="B26" s="137" t="s">
        <v>123</v>
      </c>
      <c r="C26" s="141">
        <v>0</v>
      </c>
      <c r="D26" s="137">
        <v>2826</v>
      </c>
      <c r="E26" s="141">
        <v>380</v>
      </c>
      <c r="F26" s="137">
        <v>1475</v>
      </c>
      <c r="G26" s="141">
        <v>0</v>
      </c>
    </row>
    <row r="27" spans="2:7" s="137" customFormat="1">
      <c r="B27" s="150" t="s">
        <v>124</v>
      </c>
      <c r="C27" s="141">
        <v>19820</v>
      </c>
      <c r="D27" s="137">
        <v>52362</v>
      </c>
      <c r="E27" s="141">
        <v>71513</v>
      </c>
      <c r="F27" s="137">
        <v>57496</v>
      </c>
      <c r="G27" s="141">
        <v>57840</v>
      </c>
    </row>
    <row r="28" spans="2:7" s="137" customFormat="1">
      <c r="B28" s="137" t="s">
        <v>125</v>
      </c>
      <c r="C28" s="146">
        <v>31080</v>
      </c>
      <c r="D28" s="147">
        <v>25323</v>
      </c>
      <c r="E28" s="146">
        <v>5962</v>
      </c>
      <c r="F28" s="147">
        <v>7535</v>
      </c>
      <c r="G28" s="146">
        <v>7104</v>
      </c>
    </row>
    <row r="29" spans="2:7" s="143" customFormat="1">
      <c r="B29" s="148"/>
      <c r="C29" s="149">
        <f>SUM(C22:C28)</f>
        <v>131163</v>
      </c>
      <c r="D29" s="143">
        <f>SUM(D22:D28)</f>
        <v>137685</v>
      </c>
      <c r="E29" s="149">
        <f>SUM(E22:E28)</f>
        <v>143890</v>
      </c>
      <c r="F29" s="143">
        <f>SUM(F22:F28)</f>
        <v>139481</v>
      </c>
      <c r="G29" s="149">
        <f>SUM(G22:G28)</f>
        <v>143504</v>
      </c>
    </row>
    <row r="30" spans="2:7" s="137" customFormat="1" ht="6" customHeight="1">
      <c r="C30" s="141"/>
      <c r="E30" s="141"/>
      <c r="G30" s="141"/>
    </row>
    <row r="31" spans="2:7" s="124" customFormat="1" ht="12" thickBot="1">
      <c r="B31" s="148" t="s">
        <v>126</v>
      </c>
      <c r="C31" s="151">
        <f>C19+C29</f>
        <v>1429557</v>
      </c>
      <c r="D31" s="152">
        <f>D19+D29</f>
        <v>710940</v>
      </c>
      <c r="E31" s="151">
        <f>E19+E29</f>
        <v>691520</v>
      </c>
      <c r="F31" s="153">
        <f>F19+F29</f>
        <v>680619</v>
      </c>
      <c r="G31" s="154">
        <f>G19+G29</f>
        <v>667908</v>
      </c>
    </row>
    <row r="32" spans="2:7" ht="6" customHeight="1" thickTop="1">
      <c r="B32" s="137"/>
      <c r="C32" s="141"/>
      <c r="E32" s="141"/>
      <c r="G32" s="142"/>
    </row>
    <row r="33" spans="2:7" ht="9" customHeight="1">
      <c r="B33" s="143" t="s">
        <v>127</v>
      </c>
      <c r="C33" s="141"/>
      <c r="E33" s="141"/>
      <c r="G33" s="142"/>
    </row>
    <row r="34" spans="2:7">
      <c r="B34" s="143" t="s">
        <v>128</v>
      </c>
      <c r="C34" s="141"/>
      <c r="E34" s="141"/>
      <c r="G34" s="142"/>
    </row>
    <row r="35" spans="2:7">
      <c r="B35" s="137" t="s">
        <v>129</v>
      </c>
      <c r="C35" s="141">
        <v>18987.7</v>
      </c>
      <c r="D35" s="137">
        <v>18988</v>
      </c>
      <c r="E35" s="141">
        <v>18985</v>
      </c>
      <c r="F35" s="144">
        <v>18984</v>
      </c>
      <c r="G35" s="145">
        <v>18984</v>
      </c>
    </row>
    <row r="36" spans="2:7">
      <c r="B36" s="155" t="s">
        <v>130</v>
      </c>
      <c r="C36" s="141">
        <v>-80.7</v>
      </c>
      <c r="D36" s="137">
        <v>-80.7</v>
      </c>
      <c r="E36" s="141">
        <v>-90</v>
      </c>
      <c r="F36" s="144">
        <v>-101</v>
      </c>
      <c r="G36" s="145">
        <v>-102</v>
      </c>
    </row>
    <row r="37" spans="2:7">
      <c r="B37" s="137" t="s">
        <v>131</v>
      </c>
      <c r="C37" s="141">
        <v>22</v>
      </c>
      <c r="D37" s="137">
        <v>0</v>
      </c>
      <c r="E37" s="141">
        <v>39</v>
      </c>
      <c r="F37" s="144">
        <v>0</v>
      </c>
      <c r="G37" s="145">
        <v>24</v>
      </c>
    </row>
    <row r="38" spans="2:7">
      <c r="B38" s="137" t="s">
        <v>132</v>
      </c>
      <c r="C38" s="141">
        <v>56499</v>
      </c>
      <c r="D38" s="137">
        <v>56499</v>
      </c>
      <c r="E38" s="141">
        <v>56329</v>
      </c>
      <c r="F38" s="144">
        <v>56426</v>
      </c>
      <c r="G38" s="145">
        <v>56403</v>
      </c>
    </row>
    <row r="39" spans="2:7" ht="20.100000000000001" hidden="1" customHeight="1">
      <c r="B39" s="156" t="s">
        <v>133</v>
      </c>
      <c r="C39" s="141">
        <v>0</v>
      </c>
      <c r="D39" s="137">
        <v>0</v>
      </c>
      <c r="E39" s="141">
        <v>0</v>
      </c>
      <c r="F39" s="144">
        <v>0</v>
      </c>
      <c r="G39" s="145">
        <v>0</v>
      </c>
    </row>
    <row r="40" spans="2:7" ht="20.100000000000001" hidden="1" customHeight="1">
      <c r="B40" s="156" t="s">
        <v>134</v>
      </c>
      <c r="C40" s="141">
        <v>0</v>
      </c>
      <c r="D40" s="137">
        <v>0</v>
      </c>
      <c r="E40" s="141">
        <v>0</v>
      </c>
      <c r="F40" s="144">
        <v>0</v>
      </c>
      <c r="G40" s="145">
        <v>0</v>
      </c>
    </row>
    <row r="41" spans="2:7">
      <c r="B41" s="137" t="s">
        <v>135</v>
      </c>
      <c r="C41" s="141">
        <v>318193</v>
      </c>
      <c r="D41" s="137">
        <v>301342</v>
      </c>
      <c r="E41" s="141">
        <v>280901</v>
      </c>
      <c r="F41" s="144">
        <v>258916</v>
      </c>
      <c r="G41" s="145">
        <v>240733</v>
      </c>
    </row>
    <row r="42" spans="2:7">
      <c r="B42" s="150" t="s">
        <v>136</v>
      </c>
      <c r="C42" s="141">
        <v>-3351</v>
      </c>
      <c r="D42" s="137">
        <v>824</v>
      </c>
      <c r="E42" s="141">
        <v>1364</v>
      </c>
      <c r="F42" s="144">
        <v>1786</v>
      </c>
      <c r="G42" s="145">
        <v>1743</v>
      </c>
    </row>
    <row r="43" spans="2:7">
      <c r="B43" s="137" t="s">
        <v>137</v>
      </c>
      <c r="C43" s="146">
        <v>44767</v>
      </c>
      <c r="D43" s="147">
        <v>44368</v>
      </c>
      <c r="E43" s="146">
        <v>19393</v>
      </c>
      <c r="F43" s="157">
        <v>18107</v>
      </c>
      <c r="G43" s="158">
        <v>17628</v>
      </c>
    </row>
    <row r="44" spans="2:7" s="124" customFormat="1">
      <c r="B44" s="148" t="s">
        <v>138</v>
      </c>
      <c r="C44" s="149">
        <f>SUM(C35:C43)</f>
        <v>435037</v>
      </c>
      <c r="D44" s="143">
        <f>SUM(D35:D43)</f>
        <v>421940.3</v>
      </c>
      <c r="E44" s="149">
        <f>SUM(E35:E43)</f>
        <v>376921</v>
      </c>
      <c r="F44" s="159">
        <f>SUM(F35:F43)</f>
        <v>354118</v>
      </c>
      <c r="G44" s="160">
        <f>SUM(G35:G43)</f>
        <v>335413</v>
      </c>
    </row>
    <row r="45" spans="2:7">
      <c r="B45" s="137" t="s">
        <v>139</v>
      </c>
      <c r="C45" s="146">
        <v>32847</v>
      </c>
      <c r="D45" s="147">
        <v>25285</v>
      </c>
      <c r="E45" s="146">
        <v>16464</v>
      </c>
      <c r="F45" s="157">
        <v>14300</v>
      </c>
      <c r="G45" s="158">
        <v>13822</v>
      </c>
    </row>
    <row r="46" spans="2:7" s="124" customFormat="1">
      <c r="B46" s="148" t="s">
        <v>140</v>
      </c>
      <c r="C46" s="149">
        <f>SUM(C44:C45)</f>
        <v>467884</v>
      </c>
      <c r="D46" s="143">
        <f>SUM(D44:D45)</f>
        <v>447225.3</v>
      </c>
      <c r="E46" s="149">
        <f>SUM(E44:E45)</f>
        <v>393385</v>
      </c>
      <c r="F46" s="159">
        <f>SUM(F44:F45)</f>
        <v>368418</v>
      </c>
      <c r="G46" s="160">
        <f>SUM(G44:G45)</f>
        <v>349235</v>
      </c>
    </row>
    <row r="47" spans="2:7" ht="0.75" customHeight="1">
      <c r="B47" s="137"/>
      <c r="C47" s="141"/>
      <c r="E47" s="141"/>
      <c r="F47" s="144"/>
      <c r="G47" s="145"/>
    </row>
    <row r="48" spans="2:7">
      <c r="B48" s="143" t="s">
        <v>141</v>
      </c>
      <c r="C48" s="141"/>
      <c r="E48" s="141"/>
      <c r="F48" s="144"/>
      <c r="G48" s="145"/>
    </row>
    <row r="49" spans="2:7">
      <c r="B49" s="137" t="s">
        <v>142</v>
      </c>
      <c r="C49" s="141">
        <v>576953</v>
      </c>
      <c r="D49" s="137">
        <v>81474</v>
      </c>
      <c r="E49" s="141">
        <v>71354</v>
      </c>
      <c r="F49" s="144">
        <v>64839</v>
      </c>
      <c r="G49" s="145">
        <v>48357</v>
      </c>
    </row>
    <row r="50" spans="2:7">
      <c r="B50" s="137" t="s">
        <v>143</v>
      </c>
      <c r="C50" s="141">
        <v>38313</v>
      </c>
      <c r="D50" s="137">
        <v>29956.7</v>
      </c>
      <c r="E50" s="141">
        <v>31686</v>
      </c>
      <c r="F50" s="144">
        <v>30013</v>
      </c>
      <c r="G50" s="145">
        <v>29794</v>
      </c>
    </row>
    <row r="51" spans="2:7">
      <c r="B51" s="137" t="s">
        <v>144</v>
      </c>
      <c r="C51" s="141">
        <v>7408</v>
      </c>
      <c r="D51" s="137">
        <v>4243</v>
      </c>
      <c r="E51" s="141">
        <v>4172</v>
      </c>
      <c r="F51" s="144">
        <v>6151</v>
      </c>
      <c r="G51" s="145">
        <v>6175</v>
      </c>
    </row>
    <row r="52" spans="2:7">
      <c r="B52" s="137" t="s">
        <v>145</v>
      </c>
      <c r="C52" s="141">
        <v>221</v>
      </c>
      <c r="D52" s="137">
        <v>289</v>
      </c>
      <c r="E52" s="141">
        <v>272</v>
      </c>
      <c r="F52" s="144">
        <v>264</v>
      </c>
      <c r="G52" s="145">
        <v>233</v>
      </c>
    </row>
    <row r="53" spans="2:7">
      <c r="B53" s="137" t="s">
        <v>146</v>
      </c>
      <c r="C53" s="141">
        <v>8796</v>
      </c>
      <c r="D53" s="137">
        <v>3737</v>
      </c>
      <c r="E53" s="141">
        <v>4022</v>
      </c>
      <c r="F53" s="144">
        <v>3251</v>
      </c>
      <c r="G53" s="145">
        <v>3476</v>
      </c>
    </row>
    <row r="54" spans="2:7">
      <c r="B54" s="137" t="s">
        <v>147</v>
      </c>
      <c r="C54" s="141">
        <v>11428</v>
      </c>
      <c r="D54" s="137">
        <v>10860</v>
      </c>
      <c r="E54" s="141">
        <v>10491</v>
      </c>
      <c r="F54" s="144">
        <v>10135</v>
      </c>
      <c r="G54" s="145">
        <v>11521</v>
      </c>
    </row>
    <row r="55" spans="2:7">
      <c r="B55" s="137" t="s">
        <v>148</v>
      </c>
      <c r="C55" s="146">
        <v>3987</v>
      </c>
      <c r="D55" s="147">
        <v>3912</v>
      </c>
      <c r="E55" s="146">
        <v>3679</v>
      </c>
      <c r="F55" s="157">
        <v>3561</v>
      </c>
      <c r="G55" s="158">
        <v>3540</v>
      </c>
    </row>
    <row r="56" spans="2:7" s="124" customFormat="1">
      <c r="B56" s="148"/>
      <c r="C56" s="149">
        <f>SUM(C49:C55)</f>
        <v>647106</v>
      </c>
      <c r="D56" s="143">
        <f>SUM(D49:D55)</f>
        <v>134471.70000000001</v>
      </c>
      <c r="E56" s="149">
        <f>SUM(E49:E55)</f>
        <v>125676</v>
      </c>
      <c r="F56" s="159">
        <f>SUM(F49:F55)</f>
        <v>118214</v>
      </c>
      <c r="G56" s="160">
        <f>SUM(G49:G55)</f>
        <v>103096</v>
      </c>
    </row>
    <row r="57" spans="2:7" ht="0.75" customHeight="1">
      <c r="B57" s="137"/>
      <c r="C57" s="141"/>
      <c r="E57" s="141"/>
      <c r="F57" s="144"/>
      <c r="G57" s="145"/>
    </row>
    <row r="58" spans="2:7">
      <c r="B58" s="143" t="s">
        <v>149</v>
      </c>
      <c r="C58" s="141"/>
      <c r="E58" s="141"/>
      <c r="F58" s="144"/>
      <c r="G58" s="145"/>
    </row>
    <row r="59" spans="2:7">
      <c r="B59" s="137" t="s">
        <v>142</v>
      </c>
      <c r="C59" s="141">
        <v>76538</v>
      </c>
      <c r="D59" s="137">
        <v>20424</v>
      </c>
      <c r="E59" s="141">
        <v>53868</v>
      </c>
      <c r="F59" s="144">
        <v>69419</v>
      </c>
      <c r="G59" s="145">
        <v>82545</v>
      </c>
    </row>
    <row r="60" spans="2:7">
      <c r="B60" s="137" t="s">
        <v>150</v>
      </c>
      <c r="C60" s="141">
        <v>292</v>
      </c>
      <c r="D60" s="137">
        <v>292</v>
      </c>
      <c r="E60" s="141">
        <v>292</v>
      </c>
      <c r="F60" s="144">
        <v>292</v>
      </c>
      <c r="G60" s="145">
        <v>292</v>
      </c>
    </row>
    <row r="61" spans="2:7">
      <c r="B61" s="137" t="s">
        <v>144</v>
      </c>
      <c r="C61" s="141">
        <v>913</v>
      </c>
      <c r="D61" s="137">
        <v>410</v>
      </c>
      <c r="E61" s="141">
        <v>384</v>
      </c>
      <c r="F61" s="144">
        <v>359</v>
      </c>
      <c r="G61" s="145">
        <v>330</v>
      </c>
    </row>
    <row r="62" spans="2:7">
      <c r="B62" s="137" t="s">
        <v>145</v>
      </c>
      <c r="C62" s="141">
        <v>50</v>
      </c>
      <c r="D62" s="137">
        <v>415</v>
      </c>
      <c r="E62" s="141">
        <v>347</v>
      </c>
      <c r="F62" s="144">
        <v>171</v>
      </c>
      <c r="G62" s="145">
        <v>278</v>
      </c>
    </row>
    <row r="63" spans="2:7">
      <c r="B63" s="137" t="s">
        <v>151</v>
      </c>
      <c r="C63" s="141">
        <v>1549</v>
      </c>
      <c r="D63" s="137">
        <v>0</v>
      </c>
      <c r="E63" s="141">
        <v>0</v>
      </c>
      <c r="F63" s="144">
        <v>0</v>
      </c>
      <c r="G63" s="145">
        <v>997</v>
      </c>
    </row>
    <row r="64" spans="2:7">
      <c r="B64" s="137" t="s">
        <v>152</v>
      </c>
      <c r="C64" s="146">
        <v>235225</v>
      </c>
      <c r="D64" s="147">
        <v>107702</v>
      </c>
      <c r="E64" s="146">
        <v>117568</v>
      </c>
      <c r="F64" s="157">
        <v>123746</v>
      </c>
      <c r="G64" s="158">
        <v>131135</v>
      </c>
    </row>
    <row r="65" spans="2:7" s="124" customFormat="1">
      <c r="B65" s="143"/>
      <c r="C65" s="149">
        <f>SUM(C59:C64)</f>
        <v>314567</v>
      </c>
      <c r="D65" s="143">
        <f>SUM(D59:D64)</f>
        <v>129243</v>
      </c>
      <c r="E65" s="149">
        <f>SUM(E59:E64)</f>
        <v>172459</v>
      </c>
      <c r="F65" s="159">
        <f>SUM(F59:F64)</f>
        <v>193987</v>
      </c>
      <c r="G65" s="160">
        <f>SUM(G59:G64)</f>
        <v>215577</v>
      </c>
    </row>
    <row r="66" spans="2:7" ht="2.25" customHeight="1">
      <c r="B66" s="137"/>
      <c r="C66" s="141"/>
      <c r="E66" s="141"/>
      <c r="F66" s="144"/>
      <c r="G66" s="145"/>
    </row>
    <row r="67" spans="2:7" s="124" customFormat="1">
      <c r="B67" s="148" t="s">
        <v>153</v>
      </c>
      <c r="C67" s="149">
        <f>C56+C65</f>
        <v>961673</v>
      </c>
      <c r="D67" s="143">
        <f>D56+D65</f>
        <v>263714.7</v>
      </c>
      <c r="E67" s="149">
        <f>E56+E65</f>
        <v>298135</v>
      </c>
      <c r="F67" s="159">
        <f>F56+F65</f>
        <v>312201</v>
      </c>
      <c r="G67" s="160">
        <f>G56+G65</f>
        <v>318673</v>
      </c>
    </row>
    <row r="68" spans="2:7" ht="12" thickBot="1">
      <c r="B68" s="148" t="s">
        <v>154</v>
      </c>
      <c r="C68" s="151">
        <f>C46+C67</f>
        <v>1429557</v>
      </c>
      <c r="D68" s="152">
        <f>D46+D67</f>
        <v>710940</v>
      </c>
      <c r="E68" s="151">
        <f>E46+E67</f>
        <v>691520</v>
      </c>
      <c r="F68" s="153">
        <f>F46+F67</f>
        <v>680619</v>
      </c>
      <c r="G68" s="154">
        <f>G46+G67</f>
        <v>667908</v>
      </c>
    </row>
    <row r="69" spans="2:7" ht="6" customHeight="1" thickTop="1"/>
  </sheetData>
  <mergeCells count="1">
    <mergeCell ref="B7:B8"/>
  </mergeCells>
  <hyperlinks>
    <hyperlink ref="A1" location="Cover!E6" display="INDEX"/>
  </hyperlinks>
  <pageMargins left="0.75" right="0.75" top="1" bottom="1" header="0.5" footer="0.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view="pageBreakPreview" zoomScaleNormal="100" zoomScaleSheetLayoutView="100" workbookViewId="0"/>
  </sheetViews>
  <sheetFormatPr defaultRowHeight="11.25"/>
  <cols>
    <col min="1" max="1" width="5.42578125" style="108" customWidth="1"/>
    <col min="2" max="2" width="49.28515625" style="108" customWidth="1"/>
    <col min="3" max="3" width="12.5703125" style="260" customWidth="1"/>
    <col min="4" max="6" width="8.7109375" style="260" customWidth="1"/>
    <col min="7" max="7" width="9.5703125" style="260" customWidth="1"/>
    <col min="8" max="16384" width="9.140625" style="108"/>
  </cols>
  <sheetData>
    <row r="1" spans="1:7">
      <c r="A1" s="22" t="s">
        <v>23</v>
      </c>
      <c r="B1" s="107" t="s">
        <v>76</v>
      </c>
    </row>
    <row r="2" spans="1:7">
      <c r="C2" s="238"/>
      <c r="D2" s="108"/>
      <c r="E2" s="108"/>
      <c r="F2" s="108"/>
      <c r="G2" s="108"/>
    </row>
    <row r="3" spans="1:7">
      <c r="A3" s="161">
        <v>3</v>
      </c>
      <c r="B3" s="238" t="s">
        <v>218</v>
      </c>
      <c r="C3" s="113"/>
      <c r="D3" s="108"/>
      <c r="E3" s="108"/>
      <c r="F3" s="108"/>
      <c r="G3" s="108"/>
    </row>
    <row r="4" spans="1:7">
      <c r="A4" s="161"/>
      <c r="B4" s="238"/>
      <c r="C4" s="113"/>
      <c r="D4" s="108"/>
      <c r="E4" s="108"/>
      <c r="F4" s="108"/>
      <c r="G4" s="113"/>
    </row>
    <row r="5" spans="1:7">
      <c r="A5" s="161"/>
      <c r="B5" s="238"/>
      <c r="C5" s="113"/>
      <c r="D5" s="108"/>
      <c r="E5" s="108"/>
      <c r="F5" s="108"/>
      <c r="G5" s="113"/>
    </row>
    <row r="6" spans="1:7">
      <c r="A6" s="161"/>
      <c r="B6" s="238"/>
      <c r="C6" s="113"/>
      <c r="D6" s="108"/>
      <c r="E6" s="108"/>
      <c r="F6" s="108"/>
      <c r="G6" s="113" t="s">
        <v>109</v>
      </c>
    </row>
    <row r="7" spans="1:7">
      <c r="B7" s="239" t="s">
        <v>0</v>
      </c>
      <c r="C7" s="334" t="s">
        <v>1</v>
      </c>
      <c r="D7" s="334"/>
      <c r="E7" s="334"/>
      <c r="F7" s="334"/>
      <c r="G7" s="334"/>
    </row>
    <row r="8" spans="1:7">
      <c r="B8" s="240"/>
      <c r="C8" s="241" t="s">
        <v>77</v>
      </c>
      <c r="D8" s="241" t="s">
        <v>78</v>
      </c>
      <c r="E8" s="241" t="s">
        <v>69</v>
      </c>
      <c r="F8" s="241" t="s">
        <v>79</v>
      </c>
      <c r="G8" s="241" t="s">
        <v>80</v>
      </c>
    </row>
    <row r="9" spans="1:7">
      <c r="B9" s="242" t="s">
        <v>179</v>
      </c>
      <c r="C9" s="243"/>
      <c r="D9" s="300"/>
      <c r="E9" s="301"/>
      <c r="F9" s="303"/>
      <c r="G9" s="302"/>
    </row>
    <row r="10" spans="1:7">
      <c r="B10" s="244"/>
      <c r="C10" s="245"/>
      <c r="D10" s="261"/>
      <c r="E10" s="245"/>
      <c r="F10" s="261"/>
      <c r="G10" s="245"/>
    </row>
    <row r="11" spans="1:7" s="124" customFormat="1">
      <c r="B11" s="244" t="s">
        <v>247</v>
      </c>
      <c r="C11" s="121">
        <v>20719</v>
      </c>
      <c r="D11" s="262">
        <v>24412</v>
      </c>
      <c r="E11" s="246">
        <v>25337</v>
      </c>
      <c r="F11" s="262">
        <v>25858</v>
      </c>
      <c r="G11" s="246">
        <v>29484</v>
      </c>
    </row>
    <row r="12" spans="1:7">
      <c r="B12" s="247"/>
      <c r="C12" s="248"/>
      <c r="D12" s="263"/>
      <c r="E12" s="248"/>
      <c r="F12" s="263"/>
      <c r="G12" s="248"/>
    </row>
    <row r="13" spans="1:7">
      <c r="B13" s="249" t="s">
        <v>180</v>
      </c>
      <c r="C13" s="248"/>
      <c r="D13" s="263"/>
      <c r="E13" s="248"/>
      <c r="F13" s="263"/>
      <c r="G13" s="248"/>
    </row>
    <row r="14" spans="1:7">
      <c r="B14" s="250" t="s">
        <v>181</v>
      </c>
      <c r="C14" s="251">
        <v>19467</v>
      </c>
      <c r="D14" s="264">
        <v>16954</v>
      </c>
      <c r="E14" s="251">
        <v>15881</v>
      </c>
      <c r="F14" s="264">
        <v>15244</v>
      </c>
      <c r="G14" s="251">
        <v>14754</v>
      </c>
    </row>
    <row r="15" spans="1:7">
      <c r="B15" s="250" t="s">
        <v>182</v>
      </c>
      <c r="C15" s="251">
        <v>-2510</v>
      </c>
      <c r="D15" s="264">
        <v>-4995</v>
      </c>
      <c r="E15" s="251">
        <v>-4464</v>
      </c>
      <c r="F15" s="264">
        <v>-305</v>
      </c>
      <c r="G15" s="251">
        <v>-7620</v>
      </c>
    </row>
    <row r="16" spans="1:7">
      <c r="B16" s="250" t="s">
        <v>183</v>
      </c>
      <c r="C16" s="251">
        <v>6708</v>
      </c>
      <c r="D16" s="264">
        <v>4636</v>
      </c>
      <c r="E16" s="251">
        <v>4198</v>
      </c>
      <c r="F16" s="264">
        <v>2389</v>
      </c>
      <c r="G16" s="251">
        <v>6336</v>
      </c>
    </row>
    <row r="17" spans="2:7">
      <c r="B17" s="250" t="s">
        <v>184</v>
      </c>
      <c r="C17" s="251">
        <v>55</v>
      </c>
      <c r="D17" s="264">
        <v>32</v>
      </c>
      <c r="E17" s="251">
        <v>10</v>
      </c>
      <c r="F17" s="264">
        <v>6</v>
      </c>
      <c r="G17" s="296">
        <v>0</v>
      </c>
    </row>
    <row r="18" spans="2:7">
      <c r="B18" s="250" t="s">
        <v>185</v>
      </c>
      <c r="C18" s="251">
        <v>433</v>
      </c>
      <c r="D18" s="264">
        <v>357</v>
      </c>
      <c r="E18" s="251">
        <v>353</v>
      </c>
      <c r="F18" s="264">
        <v>474</v>
      </c>
      <c r="G18" s="251">
        <v>310</v>
      </c>
    </row>
    <row r="19" spans="2:7">
      <c r="B19" s="252" t="s">
        <v>186</v>
      </c>
      <c r="C19" s="251">
        <v>157</v>
      </c>
      <c r="D19" s="264">
        <v>261</v>
      </c>
      <c r="E19" s="251">
        <v>94</v>
      </c>
      <c r="F19" s="264">
        <v>46</v>
      </c>
      <c r="G19" s="251">
        <v>30</v>
      </c>
    </row>
    <row r="20" spans="2:7">
      <c r="B20" s="250"/>
      <c r="C20" s="251"/>
      <c r="D20" s="264"/>
      <c r="E20" s="251"/>
      <c r="F20" s="264"/>
      <c r="G20" s="251"/>
    </row>
    <row r="21" spans="2:7" s="124" customFormat="1">
      <c r="B21" s="253" t="s">
        <v>187</v>
      </c>
      <c r="C21" s="246">
        <f>SUM(C11:C19)</f>
        <v>45029</v>
      </c>
      <c r="D21" s="262">
        <f>SUM(D11:D19)</f>
        <v>41657</v>
      </c>
      <c r="E21" s="246">
        <f>SUM(E11:E19)</f>
        <v>41409</v>
      </c>
      <c r="F21" s="262">
        <f>SUM(F11:F19)</f>
        <v>43712</v>
      </c>
      <c r="G21" s="246">
        <f>SUM(G11:G19)</f>
        <v>43294</v>
      </c>
    </row>
    <row r="22" spans="2:7">
      <c r="B22" s="250"/>
      <c r="C22" s="251"/>
      <c r="D22" s="264"/>
      <c r="E22" s="251"/>
      <c r="F22" s="264"/>
      <c r="G22" s="251"/>
    </row>
    <row r="23" spans="2:7">
      <c r="B23" s="254" t="s">
        <v>188</v>
      </c>
      <c r="C23" s="251">
        <v>-1244</v>
      </c>
      <c r="D23" s="264">
        <v>7371</v>
      </c>
      <c r="E23" s="251">
        <v>5872</v>
      </c>
      <c r="F23" s="264">
        <v>4959</v>
      </c>
      <c r="G23" s="251">
        <v>-6536</v>
      </c>
    </row>
    <row r="24" spans="2:7">
      <c r="B24" s="250" t="s">
        <v>189</v>
      </c>
      <c r="C24" s="251">
        <v>67</v>
      </c>
      <c r="D24" s="264">
        <v>313</v>
      </c>
      <c r="E24" s="251">
        <v>61</v>
      </c>
      <c r="F24" s="264">
        <v>84</v>
      </c>
      <c r="G24" s="251">
        <v>21</v>
      </c>
    </row>
    <row r="25" spans="2:7">
      <c r="B25" s="250" t="s">
        <v>190</v>
      </c>
      <c r="C25" s="251">
        <v>13835</v>
      </c>
      <c r="D25" s="264">
        <v>-12431</v>
      </c>
      <c r="E25" s="251">
        <v>2553</v>
      </c>
      <c r="F25" s="264">
        <v>-3188</v>
      </c>
      <c r="G25" s="251">
        <v>13714</v>
      </c>
    </row>
    <row r="26" spans="2:7">
      <c r="B26" s="250" t="s">
        <v>191</v>
      </c>
      <c r="C26" s="251">
        <v>227</v>
      </c>
      <c r="D26" s="264">
        <v>54</v>
      </c>
      <c r="E26" s="251">
        <v>130</v>
      </c>
      <c r="F26" s="264">
        <v>-79</v>
      </c>
      <c r="G26" s="251">
        <v>575</v>
      </c>
    </row>
    <row r="27" spans="2:7">
      <c r="B27" s="247" t="s">
        <v>248</v>
      </c>
      <c r="C27" s="251">
        <v>607</v>
      </c>
      <c r="D27" s="264">
        <v>397</v>
      </c>
      <c r="E27" s="251">
        <v>441</v>
      </c>
      <c r="F27" s="264">
        <v>-1391</v>
      </c>
      <c r="G27" s="251">
        <v>5369</v>
      </c>
    </row>
    <row r="28" spans="2:7">
      <c r="B28" s="250" t="s">
        <v>249</v>
      </c>
      <c r="C28" s="251">
        <v>-863</v>
      </c>
      <c r="D28" s="264">
        <v>-2320</v>
      </c>
      <c r="E28" s="251">
        <v>-829</v>
      </c>
      <c r="F28" s="264">
        <v>-335</v>
      </c>
      <c r="G28" s="251">
        <v>-2578</v>
      </c>
    </row>
    <row r="29" spans="2:7">
      <c r="B29" s="250" t="s">
        <v>192</v>
      </c>
      <c r="C29" s="251">
        <v>167</v>
      </c>
      <c r="D29" s="264">
        <v>216</v>
      </c>
      <c r="E29" s="251">
        <v>431</v>
      </c>
      <c r="F29" s="264">
        <v>694</v>
      </c>
      <c r="G29" s="251">
        <v>697</v>
      </c>
    </row>
    <row r="30" spans="2:7">
      <c r="B30" s="250" t="s">
        <v>193</v>
      </c>
      <c r="C30" s="251">
        <v>-2130</v>
      </c>
      <c r="D30" s="264">
        <v>-7392</v>
      </c>
      <c r="E30" s="251">
        <v>-4363</v>
      </c>
      <c r="F30" s="264">
        <v>-7565</v>
      </c>
      <c r="G30" s="251">
        <v>-2641</v>
      </c>
    </row>
    <row r="31" spans="2:7">
      <c r="B31" s="250"/>
      <c r="C31" s="251"/>
      <c r="D31" s="264"/>
      <c r="E31" s="251"/>
      <c r="F31" s="264"/>
      <c r="G31" s="251"/>
    </row>
    <row r="32" spans="2:7" s="124" customFormat="1">
      <c r="B32" s="253" t="s">
        <v>194</v>
      </c>
      <c r="C32" s="246">
        <f>SUM(C21:C30)</f>
        <v>55695</v>
      </c>
      <c r="D32" s="262">
        <f>SUM(D21:D30)</f>
        <v>27865</v>
      </c>
      <c r="E32" s="246">
        <f>SUM(E21:E30)</f>
        <v>45705</v>
      </c>
      <c r="F32" s="262">
        <f>SUM(F21:F30)</f>
        <v>36891</v>
      </c>
      <c r="G32" s="246">
        <f>SUM(G21:G30)</f>
        <v>51915</v>
      </c>
    </row>
    <row r="33" spans="2:7">
      <c r="B33" s="250"/>
      <c r="C33" s="251"/>
      <c r="D33" s="264"/>
      <c r="E33" s="251"/>
      <c r="F33" s="264"/>
      <c r="G33" s="251"/>
    </row>
    <row r="34" spans="2:7">
      <c r="B34" s="253" t="s">
        <v>195</v>
      </c>
      <c r="C34" s="251"/>
      <c r="D34" s="264"/>
      <c r="E34" s="251"/>
      <c r="F34" s="264"/>
      <c r="G34" s="251"/>
    </row>
    <row r="35" spans="2:7">
      <c r="B35" s="250"/>
      <c r="C35" s="251"/>
      <c r="D35" s="264"/>
      <c r="E35" s="251"/>
      <c r="F35" s="264"/>
      <c r="G35" s="251"/>
    </row>
    <row r="36" spans="2:7">
      <c r="B36" s="250" t="s">
        <v>196</v>
      </c>
      <c r="C36" s="251">
        <v>-21834</v>
      </c>
      <c r="D36" s="264">
        <v>-24386</v>
      </c>
      <c r="E36" s="251">
        <v>-33234</v>
      </c>
      <c r="F36" s="264">
        <v>-32299</v>
      </c>
      <c r="G36" s="251">
        <v>-38419</v>
      </c>
    </row>
    <row r="37" spans="2:7">
      <c r="B37" s="250" t="s">
        <v>197</v>
      </c>
      <c r="C37" s="251">
        <v>2770</v>
      </c>
      <c r="D37" s="264">
        <v>570</v>
      </c>
      <c r="E37" s="251">
        <v>4930</v>
      </c>
      <c r="F37" s="264">
        <v>642</v>
      </c>
      <c r="G37" s="251">
        <v>60</v>
      </c>
    </row>
    <row r="38" spans="2:7">
      <c r="B38" s="250" t="s">
        <v>198</v>
      </c>
      <c r="C38" s="251">
        <v>-157826</v>
      </c>
      <c r="D38" s="264">
        <v>-762</v>
      </c>
      <c r="E38" s="251">
        <v>-292</v>
      </c>
      <c r="F38" s="264">
        <v>-1211</v>
      </c>
      <c r="G38" s="251">
        <v>-262</v>
      </c>
    </row>
    <row r="39" spans="2:7">
      <c r="B39" s="250" t="s">
        <v>199</v>
      </c>
      <c r="C39" s="251">
        <v>33148</v>
      </c>
      <c r="D39" s="264">
        <v>19796</v>
      </c>
      <c r="E39" s="251">
        <v>-13293</v>
      </c>
      <c r="F39" s="264">
        <v>972</v>
      </c>
      <c r="G39" s="251">
        <v>-20673</v>
      </c>
    </row>
    <row r="40" spans="2:7">
      <c r="B40" s="247" t="s">
        <v>250</v>
      </c>
      <c r="C40" s="251">
        <v>-360932</v>
      </c>
      <c r="D40" s="264">
        <v>1.1245160600013733</v>
      </c>
      <c r="E40" s="296">
        <v>0</v>
      </c>
      <c r="F40" s="297">
        <v>0</v>
      </c>
      <c r="G40" s="296">
        <v>0</v>
      </c>
    </row>
    <row r="41" spans="2:7">
      <c r="B41" s="247" t="s">
        <v>251</v>
      </c>
      <c r="C41" s="296">
        <v>0</v>
      </c>
      <c r="D41" s="297">
        <v>0</v>
      </c>
      <c r="E41" s="296">
        <v>0</v>
      </c>
      <c r="F41" s="264">
        <v>-90</v>
      </c>
      <c r="G41" s="296">
        <v>0</v>
      </c>
    </row>
    <row r="42" spans="2:7">
      <c r="B42" s="244"/>
      <c r="C42" s="251"/>
      <c r="D42" s="264"/>
      <c r="E42" s="251"/>
      <c r="F42" s="264"/>
      <c r="G42" s="251"/>
    </row>
    <row r="43" spans="2:7" s="124" customFormat="1">
      <c r="B43" s="255" t="s">
        <v>200</v>
      </c>
      <c r="C43" s="246">
        <f>SUM(C36:C41)</f>
        <v>-504674</v>
      </c>
      <c r="D43" s="262">
        <f>SUM(D36:D41)</f>
        <v>-4780.875483939999</v>
      </c>
      <c r="E43" s="246">
        <f>SUM(E36:E41)</f>
        <v>-41889</v>
      </c>
      <c r="F43" s="262">
        <f>SUM(F36:F41)</f>
        <v>-31986</v>
      </c>
      <c r="G43" s="246">
        <f>SUM(G36:G41)</f>
        <v>-59294</v>
      </c>
    </row>
    <row r="44" spans="2:7">
      <c r="B44" s="252"/>
      <c r="C44" s="251"/>
      <c r="D44" s="264"/>
      <c r="E44" s="251"/>
      <c r="F44" s="264"/>
      <c r="G44" s="251"/>
    </row>
    <row r="45" spans="2:7" s="124" customFormat="1">
      <c r="B45" s="253" t="s">
        <v>201</v>
      </c>
      <c r="C45" s="246"/>
      <c r="D45" s="262"/>
      <c r="E45" s="246"/>
      <c r="F45" s="262"/>
      <c r="G45" s="246"/>
    </row>
    <row r="46" spans="2:7">
      <c r="B46" s="250"/>
      <c r="C46" s="251"/>
      <c r="D46" s="264"/>
      <c r="E46" s="251"/>
      <c r="F46" s="264"/>
      <c r="G46" s="251"/>
    </row>
    <row r="47" spans="2:7">
      <c r="B47" s="250" t="s">
        <v>202</v>
      </c>
      <c r="C47" s="251">
        <v>467187</v>
      </c>
      <c r="D47" s="264">
        <v>10226</v>
      </c>
      <c r="E47" s="251">
        <v>16050</v>
      </c>
      <c r="F47" s="264">
        <v>23279</v>
      </c>
      <c r="G47" s="251">
        <v>6776</v>
      </c>
    </row>
    <row r="48" spans="2:7">
      <c r="B48" s="252" t="s">
        <v>203</v>
      </c>
      <c r="C48" s="251">
        <v>-11307</v>
      </c>
      <c r="D48" s="264">
        <v>-12575</v>
      </c>
      <c r="E48" s="251">
        <v>-19587</v>
      </c>
      <c r="F48" s="264">
        <v>-20380</v>
      </c>
      <c r="G48" s="251">
        <v>-4962</v>
      </c>
    </row>
    <row r="49" spans="2:7">
      <c r="B49" s="252" t="s">
        <v>204</v>
      </c>
      <c r="C49" s="251">
        <v>22</v>
      </c>
      <c r="D49" s="264">
        <v>-36</v>
      </c>
      <c r="E49" s="251">
        <v>36</v>
      </c>
      <c r="F49" s="264">
        <v>-21</v>
      </c>
      <c r="G49" s="251">
        <v>21</v>
      </c>
    </row>
    <row r="50" spans="2:7">
      <c r="B50" s="252" t="s">
        <v>205</v>
      </c>
      <c r="C50" s="251">
        <v>-2344</v>
      </c>
      <c r="D50" s="264">
        <v>-1509</v>
      </c>
      <c r="E50" s="251">
        <v>-1587</v>
      </c>
      <c r="F50" s="264">
        <v>-1600</v>
      </c>
      <c r="G50" s="251">
        <v>-1672</v>
      </c>
    </row>
    <row r="51" spans="2:7">
      <c r="B51" s="252" t="s">
        <v>206</v>
      </c>
      <c r="C51" s="296">
        <v>0</v>
      </c>
      <c r="D51" s="264">
        <v>74</v>
      </c>
      <c r="E51" s="251">
        <v>22</v>
      </c>
      <c r="F51" s="264">
        <v>22</v>
      </c>
      <c r="G51" s="251">
        <v>73</v>
      </c>
    </row>
    <row r="52" spans="2:7">
      <c r="B52" s="252" t="s">
        <v>207</v>
      </c>
      <c r="C52" s="296">
        <v>0</v>
      </c>
      <c r="D52" s="297">
        <v>0</v>
      </c>
      <c r="E52" s="296">
        <v>0</v>
      </c>
      <c r="F52" s="264">
        <v>-4442</v>
      </c>
      <c r="G52" s="296">
        <v>0</v>
      </c>
    </row>
    <row r="53" spans="2:7">
      <c r="B53" s="250" t="s">
        <v>227</v>
      </c>
      <c r="C53" s="296">
        <v>0</v>
      </c>
      <c r="D53" s="297">
        <v>0</v>
      </c>
      <c r="E53" s="251">
        <v>-74</v>
      </c>
      <c r="F53" s="297">
        <v>0</v>
      </c>
      <c r="G53" s="296">
        <v>0</v>
      </c>
    </row>
    <row r="54" spans="2:7">
      <c r="B54" s="250"/>
      <c r="C54" s="251"/>
      <c r="D54" s="264"/>
      <c r="E54" s="251"/>
      <c r="F54" s="264"/>
      <c r="G54" s="251"/>
    </row>
    <row r="55" spans="2:7" s="124" customFormat="1">
      <c r="B55" s="255" t="s">
        <v>208</v>
      </c>
      <c r="C55" s="246">
        <f>SUM(C47:C53)</f>
        <v>453558</v>
      </c>
      <c r="D55" s="262">
        <f>SUM(D47:D53)</f>
        <v>-3820</v>
      </c>
      <c r="E55" s="246">
        <f>SUM(E47:E53)</f>
        <v>-5140</v>
      </c>
      <c r="F55" s="262">
        <f>SUM(F47:F53)</f>
        <v>-3142</v>
      </c>
      <c r="G55" s="246">
        <f>SUM(G47:G53)</f>
        <v>236</v>
      </c>
    </row>
    <row r="56" spans="2:7">
      <c r="B56" s="253"/>
      <c r="C56" s="251"/>
      <c r="D56" s="264"/>
      <c r="E56" s="251"/>
      <c r="F56" s="264"/>
      <c r="G56" s="251"/>
    </row>
    <row r="57" spans="2:7">
      <c r="B57" s="247" t="s">
        <v>209</v>
      </c>
      <c r="C57" s="251"/>
      <c r="D57" s="264"/>
      <c r="E57" s="251"/>
      <c r="F57" s="264"/>
      <c r="G57" s="251"/>
    </row>
    <row r="58" spans="2:7" s="257" customFormat="1" ht="22.5">
      <c r="B58" s="256" t="s">
        <v>210</v>
      </c>
      <c r="C58" s="246">
        <f>C32+C43+C55</f>
        <v>4579</v>
      </c>
      <c r="D58" s="262">
        <f>D32+D43+D55</f>
        <v>19264.124516060001</v>
      </c>
      <c r="E58" s="246">
        <f>E32+E43+E55</f>
        <v>-1324</v>
      </c>
      <c r="F58" s="262">
        <f>F32+F43+F55</f>
        <v>1763</v>
      </c>
      <c r="G58" s="246">
        <f>G32+G43+G55</f>
        <v>-7143</v>
      </c>
    </row>
    <row r="59" spans="2:7" ht="7.5" customHeight="1">
      <c r="B59" s="250"/>
      <c r="C59" s="251"/>
      <c r="D59" s="264"/>
      <c r="E59" s="251"/>
      <c r="F59" s="264"/>
      <c r="G59" s="251"/>
    </row>
    <row r="60" spans="2:7">
      <c r="B60" s="250" t="s">
        <v>211</v>
      </c>
      <c r="C60" s="251">
        <v>24961</v>
      </c>
      <c r="D60" s="264">
        <v>5697</v>
      </c>
      <c r="E60" s="251">
        <v>7021</v>
      </c>
      <c r="F60" s="264">
        <v>5259</v>
      </c>
      <c r="G60" s="251">
        <v>12402</v>
      </c>
    </row>
    <row r="61" spans="2:7" s="124" customFormat="1">
      <c r="B61" s="258" t="s">
        <v>212</v>
      </c>
      <c r="C61" s="259">
        <f>C58+C60</f>
        <v>29540</v>
      </c>
      <c r="D61" s="299">
        <f>D58+D60</f>
        <v>24961.124516060001</v>
      </c>
      <c r="E61" s="259">
        <f>E58+E60</f>
        <v>5697</v>
      </c>
      <c r="F61" s="299">
        <f>F58+F60</f>
        <v>7022</v>
      </c>
      <c r="G61" s="259">
        <f>G58+G60</f>
        <v>5259</v>
      </c>
    </row>
    <row r="62" spans="2:7">
      <c r="F62" s="265"/>
    </row>
  </sheetData>
  <mergeCells count="1">
    <mergeCell ref="C7:G7"/>
  </mergeCells>
  <hyperlinks>
    <hyperlink ref="A1" location="Cover!E6" display="INDEX"/>
  </hyperlinks>
  <pageMargins left="0.75" right="0.75" top="1" bottom="1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view="pageBreakPreview" zoomScaleNormal="100" zoomScaleSheetLayoutView="100" workbookViewId="0">
      <selection activeCell="B7" sqref="B7"/>
    </sheetView>
  </sheetViews>
  <sheetFormatPr defaultRowHeight="11.25"/>
  <cols>
    <col min="1" max="1" width="7.140625" style="12" customWidth="1"/>
    <col min="2" max="2" width="38.710937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2.85546875" style="2" customWidth="1"/>
    <col min="7" max="7" width="12.7109375" style="2" customWidth="1"/>
    <col min="8" max="11" width="9.140625" style="2"/>
    <col min="12" max="12" width="5.7109375" style="2" customWidth="1"/>
    <col min="13" max="16384" width="9.140625" style="2"/>
  </cols>
  <sheetData>
    <row r="1" spans="1:10">
      <c r="A1" s="22" t="s">
        <v>23</v>
      </c>
    </row>
    <row r="3" spans="1:10" ht="12.6" customHeight="1">
      <c r="A3" s="23">
        <v>4</v>
      </c>
      <c r="B3" s="1" t="s">
        <v>219</v>
      </c>
      <c r="C3" s="1"/>
      <c r="D3" s="1"/>
      <c r="E3" s="1"/>
      <c r="F3" s="1"/>
      <c r="G3" s="1"/>
    </row>
    <row r="4" spans="1:10" ht="12.6" customHeight="1">
      <c r="A4" s="24"/>
      <c r="B4" s="1"/>
      <c r="C4" s="1"/>
      <c r="D4" s="1"/>
      <c r="E4" s="1"/>
      <c r="F4" s="1"/>
      <c r="G4" s="1"/>
    </row>
    <row r="5" spans="1:10" ht="12.6" customHeight="1">
      <c r="A5" s="24"/>
      <c r="B5" s="88"/>
      <c r="C5" s="88"/>
      <c r="D5" s="88"/>
      <c r="E5" s="88"/>
      <c r="F5" s="88"/>
      <c r="G5" s="3" t="s">
        <v>224</v>
      </c>
      <c r="H5" s="88"/>
      <c r="I5" s="88"/>
    </row>
    <row r="6" spans="1:10" ht="12.6" customHeight="1">
      <c r="A6" s="24"/>
      <c r="B6" s="170" t="s">
        <v>0</v>
      </c>
      <c r="C6" s="345" t="s">
        <v>1</v>
      </c>
      <c r="D6" s="346"/>
      <c r="E6" s="346"/>
      <c r="F6" s="346"/>
      <c r="G6" s="346"/>
      <c r="H6" s="327"/>
      <c r="I6" s="327"/>
      <c r="J6" s="327"/>
    </row>
    <row r="7" spans="1:10" ht="24.95" customHeight="1">
      <c r="A7" s="24"/>
      <c r="B7" s="170"/>
      <c r="C7" s="169" t="s">
        <v>155</v>
      </c>
      <c r="D7" s="169" t="s">
        <v>70</v>
      </c>
      <c r="E7" s="169" t="s">
        <v>156</v>
      </c>
      <c r="F7" s="169" t="s">
        <v>157</v>
      </c>
      <c r="G7" s="326" t="s">
        <v>60</v>
      </c>
      <c r="H7" s="96"/>
      <c r="I7" s="96"/>
      <c r="J7" s="96"/>
    </row>
    <row r="8" spans="1:10" ht="12.6" customHeight="1">
      <c r="A8" s="24"/>
      <c r="B8" s="162" t="s">
        <v>4</v>
      </c>
      <c r="C8" s="270">
        <v>122308</v>
      </c>
      <c r="D8" s="163">
        <v>107491</v>
      </c>
      <c r="E8" s="270">
        <v>103053</v>
      </c>
      <c r="F8" s="163">
        <v>103785</v>
      </c>
      <c r="G8" s="171">
        <v>104143</v>
      </c>
    </row>
    <row r="9" spans="1:10" ht="12.6" customHeight="1">
      <c r="A9" s="24"/>
      <c r="B9" s="164" t="s">
        <v>71</v>
      </c>
      <c r="C9" s="271">
        <v>45121.75</v>
      </c>
      <c r="D9" s="165">
        <v>41805.350000000006</v>
      </c>
      <c r="E9" s="271">
        <v>40823</v>
      </c>
      <c r="F9" s="165">
        <v>43007</v>
      </c>
      <c r="G9" s="171">
        <v>42974</v>
      </c>
    </row>
    <row r="10" spans="1:10" ht="12.6" customHeight="1">
      <c r="A10" s="24"/>
      <c r="B10" s="164" t="s">
        <v>72</v>
      </c>
      <c r="C10" s="271">
        <v>981.75</v>
      </c>
      <c r="D10" s="165">
        <v>976.35</v>
      </c>
      <c r="E10" s="310">
        <v>0</v>
      </c>
      <c r="F10" s="311">
        <v>0</v>
      </c>
      <c r="G10" s="312">
        <v>0</v>
      </c>
    </row>
    <row r="11" spans="1:10" ht="12.6" customHeight="1">
      <c r="A11" s="24"/>
      <c r="B11" s="164" t="s">
        <v>73</v>
      </c>
      <c r="C11" s="271">
        <v>44140</v>
      </c>
      <c r="D11" s="165">
        <v>40829</v>
      </c>
      <c r="E11" s="271">
        <v>40823</v>
      </c>
      <c r="F11" s="165">
        <v>43007</v>
      </c>
      <c r="G11" s="171">
        <v>42974</v>
      </c>
    </row>
    <row r="12" spans="1:10">
      <c r="A12" s="24"/>
      <c r="B12" s="164" t="s">
        <v>68</v>
      </c>
      <c r="C12" s="271">
        <v>24673.427750457937</v>
      </c>
      <c r="D12" s="165">
        <v>23875.434039246902</v>
      </c>
      <c r="E12" s="271">
        <v>24942.42146062557</v>
      </c>
      <c r="F12" s="165">
        <v>27762.849213061796</v>
      </c>
      <c r="G12" s="171">
        <v>28220</v>
      </c>
    </row>
    <row r="13" spans="1:10" ht="22.5">
      <c r="A13" s="24"/>
      <c r="B13" s="162" t="s">
        <v>66</v>
      </c>
      <c r="C13" s="271">
        <v>42103.358513769999</v>
      </c>
      <c r="D13" s="165">
        <v>39587.861782580025</v>
      </c>
      <c r="E13" s="271">
        <v>39565.612819949987</v>
      </c>
      <c r="F13" s="165">
        <v>41674.554053160005</v>
      </c>
      <c r="G13" s="171">
        <v>41472.748975839997</v>
      </c>
    </row>
    <row r="14" spans="1:10" ht="24.95" customHeight="1">
      <c r="A14" s="24"/>
      <c r="B14" s="162" t="s">
        <v>67</v>
      </c>
      <c r="C14" s="271">
        <v>39942</v>
      </c>
      <c r="D14" s="163">
        <v>41185</v>
      </c>
      <c r="E14" s="271">
        <v>41088</v>
      </c>
      <c r="F14" s="163">
        <v>40924</v>
      </c>
      <c r="G14" s="171">
        <v>44258</v>
      </c>
    </row>
    <row r="15" spans="1:10" ht="12.6" customHeight="1">
      <c r="A15" s="24"/>
      <c r="B15" s="164" t="s">
        <v>158</v>
      </c>
      <c r="C15" s="271">
        <v>20719.427750457937</v>
      </c>
      <c r="D15" s="163">
        <v>24411.434039246902</v>
      </c>
      <c r="E15" s="271">
        <v>25336.42146062557</v>
      </c>
      <c r="F15" s="163">
        <v>25859.849213061796</v>
      </c>
      <c r="G15" s="171">
        <v>29483</v>
      </c>
    </row>
    <row r="16" spans="1:10">
      <c r="A16" s="24"/>
      <c r="B16" s="162" t="s">
        <v>20</v>
      </c>
      <c r="C16" s="271">
        <v>5409</v>
      </c>
      <c r="D16" s="163">
        <v>4945</v>
      </c>
      <c r="E16" s="271">
        <v>5459</v>
      </c>
      <c r="F16" s="163">
        <v>5092</v>
      </c>
      <c r="G16" s="171">
        <v>6821</v>
      </c>
    </row>
    <row r="17" spans="1:12" ht="12.6" customHeight="1">
      <c r="A17" s="24"/>
      <c r="B17" s="162" t="s">
        <v>159</v>
      </c>
      <c r="C17" s="271">
        <v>15310.427750457937</v>
      </c>
      <c r="D17" s="163">
        <v>19466.434039246902</v>
      </c>
      <c r="E17" s="271">
        <v>19877.42146062557</v>
      </c>
      <c r="F17" s="163">
        <v>20767.849213061796</v>
      </c>
      <c r="G17" s="171">
        <v>22662</v>
      </c>
    </row>
    <row r="18" spans="1:12" ht="12.6" customHeight="1">
      <c r="A18" s="24"/>
      <c r="B18" s="162" t="s">
        <v>21</v>
      </c>
      <c r="C18" s="271">
        <v>-1659</v>
      </c>
      <c r="D18" s="163">
        <v>-1530</v>
      </c>
      <c r="E18" s="271">
        <v>-2479</v>
      </c>
      <c r="F18" s="163">
        <v>-2339</v>
      </c>
      <c r="G18" s="171">
        <v>-2516</v>
      </c>
    </row>
    <row r="19" spans="1:12" s="1" customFormat="1">
      <c r="A19" s="25"/>
      <c r="B19" s="162" t="s">
        <v>160</v>
      </c>
      <c r="C19" s="271">
        <v>16816.427750457937</v>
      </c>
      <c r="D19" s="163">
        <v>20443.434039246902</v>
      </c>
      <c r="E19" s="271">
        <v>21949.42146062557</v>
      </c>
      <c r="F19" s="163">
        <v>22629.849213061796</v>
      </c>
      <c r="G19" s="171">
        <v>24745</v>
      </c>
    </row>
    <row r="20" spans="1:12" s="1" customFormat="1" ht="24.75" customHeight="1">
      <c r="A20" s="25"/>
      <c r="B20" s="164" t="s">
        <v>74</v>
      </c>
      <c r="C20" s="272">
        <v>0.36891904045524415</v>
      </c>
      <c r="D20" s="166">
        <v>0.38891953744964702</v>
      </c>
      <c r="E20" s="272">
        <v>0.3961359688703871</v>
      </c>
      <c r="F20" s="166">
        <v>0.41438550850315559</v>
      </c>
      <c r="G20" s="172">
        <v>0.41264415275150512</v>
      </c>
    </row>
    <row r="21" spans="1:12" s="42" customFormat="1" ht="12.6" customHeight="1">
      <c r="A21" s="44"/>
      <c r="B21" s="181" t="s">
        <v>75</v>
      </c>
      <c r="C21" s="273">
        <v>0.3608921738561664</v>
      </c>
      <c r="D21" s="167">
        <v>0.37983645142384015</v>
      </c>
      <c r="E21" s="273">
        <v>0.3961359688703871</v>
      </c>
      <c r="F21" s="167">
        <v>0.41438550850315559</v>
      </c>
      <c r="G21" s="173">
        <v>0.41264415275150512</v>
      </c>
    </row>
    <row r="22" spans="1:12" s="42" customFormat="1" ht="12.6" customHeight="1">
      <c r="A22" s="44"/>
      <c r="B22" s="54"/>
      <c r="C22" s="179"/>
      <c r="D22" s="179"/>
      <c r="E22" s="180"/>
      <c r="F22" s="180"/>
      <c r="G22" s="180"/>
    </row>
    <row r="23" spans="1:12" s="42" customFormat="1" ht="12.6" customHeight="1">
      <c r="A23" s="44"/>
      <c r="B23" s="54"/>
      <c r="C23" s="54"/>
      <c r="D23" s="45"/>
      <c r="E23" s="45"/>
      <c r="F23" s="45"/>
      <c r="G23" s="45"/>
    </row>
    <row r="24" spans="1:12" ht="12.6" customHeight="1">
      <c r="A24" s="23">
        <v>4.0999999999999996</v>
      </c>
      <c r="B24" s="1" t="s">
        <v>161</v>
      </c>
      <c r="C24" s="1"/>
      <c r="D24" s="1"/>
      <c r="E24" s="1"/>
      <c r="F24" s="1"/>
      <c r="G24" s="1"/>
    </row>
    <row r="25" spans="1:12" ht="12.6" customHeight="1">
      <c r="A25" s="24"/>
      <c r="B25" s="1"/>
      <c r="C25" s="1"/>
      <c r="D25" s="1"/>
      <c r="E25" s="1"/>
      <c r="F25" s="1"/>
      <c r="G25" s="1"/>
    </row>
    <row r="26" spans="1:12" ht="12.6" customHeight="1">
      <c r="A26" s="23">
        <v>4.2</v>
      </c>
      <c r="B26" s="1" t="s">
        <v>232</v>
      </c>
      <c r="C26" s="1"/>
      <c r="D26" s="1"/>
      <c r="E26" s="1"/>
      <c r="F26" s="1"/>
      <c r="G26" s="1"/>
    </row>
    <row r="27" spans="1:12" ht="12.6" customHeight="1">
      <c r="A27" s="24"/>
      <c r="B27" s="168"/>
      <c r="H27" s="1"/>
    </row>
    <row r="28" spans="1:12" ht="12.6" customHeight="1">
      <c r="A28" s="24"/>
      <c r="D28" s="335" t="s">
        <v>224</v>
      </c>
      <c r="E28" s="336"/>
      <c r="F28" s="336"/>
      <c r="G28" s="336"/>
      <c r="H28" s="41"/>
      <c r="I28" s="41"/>
      <c r="J28" s="41"/>
      <c r="K28" s="41"/>
      <c r="L28" s="3"/>
    </row>
    <row r="29" spans="1:12" ht="12.6" customHeight="1">
      <c r="A29" s="24"/>
      <c r="B29" s="337" t="s">
        <v>0</v>
      </c>
      <c r="C29" s="338" t="s">
        <v>1</v>
      </c>
      <c r="D29" s="339"/>
      <c r="E29" s="339"/>
      <c r="F29" s="339"/>
      <c r="G29" s="340"/>
      <c r="H29" s="344"/>
      <c r="I29" s="344"/>
      <c r="J29" s="344"/>
      <c r="K29" s="344"/>
      <c r="L29" s="344"/>
    </row>
    <row r="30" spans="1:12" ht="24.95" customHeight="1">
      <c r="A30" s="24"/>
      <c r="B30" s="337"/>
      <c r="C30" s="169" t="s">
        <v>155</v>
      </c>
      <c r="D30" s="169" t="s">
        <v>70</v>
      </c>
      <c r="E30" s="169" t="s">
        <v>156</v>
      </c>
      <c r="F30" s="169" t="s">
        <v>157</v>
      </c>
      <c r="G30" s="169" t="s">
        <v>60</v>
      </c>
      <c r="H30" s="10"/>
      <c r="I30" s="10"/>
      <c r="J30" s="10"/>
      <c r="K30" s="10"/>
      <c r="L30" s="10"/>
    </row>
    <row r="31" spans="1:12" ht="12.6" customHeight="1">
      <c r="A31" s="24"/>
      <c r="B31" s="2" t="s">
        <v>4</v>
      </c>
      <c r="C31" s="61">
        <v>88237</v>
      </c>
      <c r="D31" s="63">
        <v>83174</v>
      </c>
      <c r="E31" s="61">
        <v>80898</v>
      </c>
      <c r="F31" s="63">
        <v>82902</v>
      </c>
      <c r="G31" s="61">
        <v>84301</v>
      </c>
      <c r="H31" s="5"/>
      <c r="I31" s="5"/>
      <c r="J31" s="5"/>
      <c r="K31" s="5"/>
      <c r="L31" s="5"/>
    </row>
    <row r="32" spans="1:12" ht="12.6" customHeight="1">
      <c r="A32" s="24"/>
      <c r="B32" s="2" t="s">
        <v>5</v>
      </c>
      <c r="C32" s="57">
        <v>31710</v>
      </c>
      <c r="D32" s="63">
        <v>30237</v>
      </c>
      <c r="E32" s="57">
        <v>30400</v>
      </c>
      <c r="F32" s="63">
        <v>33310</v>
      </c>
      <c r="G32" s="57">
        <v>34106</v>
      </c>
      <c r="H32" s="5"/>
      <c r="I32" s="5"/>
      <c r="J32" s="5"/>
      <c r="K32" s="5"/>
      <c r="L32" s="5"/>
    </row>
    <row r="33" spans="1:12" ht="12.6" customHeight="1">
      <c r="A33" s="24"/>
      <c r="B33" s="6" t="s">
        <v>25</v>
      </c>
      <c r="C33" s="57">
        <v>22236.084286684185</v>
      </c>
      <c r="D33" s="63">
        <v>21482.105111109129</v>
      </c>
      <c r="E33" s="57">
        <v>22013.794265650591</v>
      </c>
      <c r="F33" s="63">
        <v>25087.228778865297</v>
      </c>
      <c r="G33" s="57">
        <v>25769.636872322801</v>
      </c>
      <c r="H33" s="5"/>
      <c r="I33" s="5"/>
      <c r="J33" s="5"/>
      <c r="K33" s="5"/>
      <c r="L33" s="5"/>
    </row>
    <row r="34" spans="1:12" s="1" customFormat="1" ht="12.6" customHeight="1">
      <c r="A34" s="25"/>
      <c r="B34" s="9" t="s">
        <v>6</v>
      </c>
      <c r="C34" s="62">
        <v>0.35937305212099235</v>
      </c>
      <c r="D34" s="29">
        <v>0.36353908673383512</v>
      </c>
      <c r="E34" s="62">
        <v>0.3757818487478059</v>
      </c>
      <c r="F34" s="29">
        <v>0.40179971532653014</v>
      </c>
      <c r="G34" s="62">
        <v>0.40457408571665815</v>
      </c>
      <c r="H34" s="11"/>
      <c r="I34" s="11"/>
      <c r="J34" s="11"/>
      <c r="K34" s="11"/>
      <c r="L34" s="11"/>
    </row>
    <row r="35" spans="1:12">
      <c r="A35" s="24"/>
      <c r="B35" s="42"/>
      <c r="C35" s="42"/>
    </row>
    <row r="36" spans="1:12">
      <c r="A36" s="24"/>
      <c r="B36" s="42"/>
      <c r="C36" s="42"/>
    </row>
    <row r="37" spans="1:12">
      <c r="A37" s="24"/>
    </row>
    <row r="38" spans="1:12" ht="12.6" customHeight="1">
      <c r="A38" s="23">
        <v>4.3</v>
      </c>
      <c r="B38" s="1" t="s">
        <v>233</v>
      </c>
      <c r="C38" s="1"/>
      <c r="D38" s="1"/>
      <c r="E38" s="1"/>
      <c r="F38" s="1"/>
      <c r="G38" s="1"/>
    </row>
    <row r="39" spans="1:12" ht="12.6" customHeight="1">
      <c r="A39" s="24"/>
      <c r="H39" s="1"/>
    </row>
    <row r="40" spans="1:12" ht="12.6" customHeight="1">
      <c r="A40" s="24"/>
      <c r="G40" s="3" t="s">
        <v>224</v>
      </c>
      <c r="L40" s="3"/>
    </row>
    <row r="41" spans="1:12" ht="12.6" customHeight="1">
      <c r="A41" s="24"/>
      <c r="B41" s="337" t="s">
        <v>0</v>
      </c>
      <c r="C41" s="341" t="s">
        <v>1</v>
      </c>
      <c r="D41" s="342"/>
      <c r="E41" s="342"/>
      <c r="F41" s="342"/>
      <c r="G41" s="343"/>
      <c r="H41" s="344"/>
      <c r="I41" s="344"/>
      <c r="J41" s="344"/>
      <c r="K41" s="344"/>
      <c r="L41" s="344"/>
    </row>
    <row r="42" spans="1:12" ht="24.95" customHeight="1">
      <c r="A42" s="24"/>
      <c r="B42" s="337"/>
      <c r="C42" s="169" t="s">
        <v>155</v>
      </c>
      <c r="D42" s="169" t="s">
        <v>70</v>
      </c>
      <c r="E42" s="169" t="s">
        <v>156</v>
      </c>
      <c r="F42" s="169" t="s">
        <v>157</v>
      </c>
      <c r="G42" s="169" t="s">
        <v>60</v>
      </c>
      <c r="H42" s="10"/>
      <c r="I42" s="10"/>
      <c r="J42" s="10"/>
      <c r="K42" s="10"/>
      <c r="L42" s="10"/>
    </row>
    <row r="43" spans="1:12" ht="12.6" customHeight="1">
      <c r="A43" s="24"/>
      <c r="B43" s="2" t="s">
        <v>4</v>
      </c>
      <c r="C43" s="64">
        <v>8960</v>
      </c>
      <c r="D43" s="5">
        <v>8511</v>
      </c>
      <c r="E43" s="58">
        <v>8549</v>
      </c>
      <c r="F43" s="5">
        <v>8543</v>
      </c>
      <c r="G43" s="65">
        <v>8551</v>
      </c>
      <c r="H43" s="5"/>
      <c r="I43" s="5"/>
      <c r="J43" s="5"/>
      <c r="K43" s="5"/>
      <c r="L43" s="5"/>
    </row>
    <row r="44" spans="1:12" ht="12.6" customHeight="1">
      <c r="A44" s="24"/>
      <c r="B44" s="2" t="s">
        <v>5</v>
      </c>
      <c r="C44" s="64">
        <v>3938</v>
      </c>
      <c r="D44" s="5">
        <v>3684</v>
      </c>
      <c r="E44" s="58">
        <v>3933</v>
      </c>
      <c r="F44" s="5">
        <v>3646</v>
      </c>
      <c r="G44" s="65">
        <v>3466</v>
      </c>
      <c r="H44" s="5"/>
      <c r="I44" s="5"/>
      <c r="J44" s="5"/>
      <c r="K44" s="5"/>
      <c r="L44" s="5"/>
    </row>
    <row r="45" spans="1:12" ht="12.6" customHeight="1">
      <c r="A45" s="24"/>
      <c r="B45" s="6" t="s">
        <v>25</v>
      </c>
      <c r="C45" s="64">
        <v>1909.6742003101144</v>
      </c>
      <c r="D45" s="5">
        <v>1811.5912750675016</v>
      </c>
      <c r="E45" s="58">
        <v>2081.382192291223</v>
      </c>
      <c r="F45" s="5">
        <v>1878.0853163322745</v>
      </c>
      <c r="G45" s="65">
        <v>1797.0069308014017</v>
      </c>
      <c r="H45" s="5"/>
      <c r="I45" s="5"/>
      <c r="J45" s="5"/>
      <c r="K45" s="5"/>
      <c r="L45" s="5"/>
    </row>
    <row r="46" spans="1:12" s="1" customFormat="1" ht="12.6" customHeight="1">
      <c r="A46" s="25"/>
      <c r="B46" s="9" t="s">
        <v>6</v>
      </c>
      <c r="C46" s="66">
        <v>0.43950892857142859</v>
      </c>
      <c r="D46" s="67">
        <v>0.43285160380683824</v>
      </c>
      <c r="E46" s="68">
        <v>0.46005380746286118</v>
      </c>
      <c r="F46" s="67">
        <v>0.4267821608334309</v>
      </c>
      <c r="G46" s="69">
        <v>0.40533270962460533</v>
      </c>
      <c r="H46" s="11"/>
      <c r="I46" s="11"/>
      <c r="J46" s="11"/>
      <c r="K46" s="11"/>
      <c r="L46" s="11"/>
    </row>
    <row r="47" spans="1:12">
      <c r="A47" s="24"/>
    </row>
    <row r="48" spans="1:12">
      <c r="A48" s="24"/>
    </row>
    <row r="49" spans="1:12" ht="12.6" customHeight="1">
      <c r="A49" s="23">
        <v>4.4000000000000004</v>
      </c>
      <c r="B49" s="1" t="s">
        <v>234</v>
      </c>
      <c r="C49" s="1"/>
      <c r="D49" s="1"/>
      <c r="E49" s="1"/>
      <c r="F49" s="1"/>
      <c r="G49" s="1"/>
    </row>
    <row r="50" spans="1:12" ht="12.6" customHeight="1">
      <c r="A50" s="24"/>
      <c r="H50" s="1"/>
    </row>
    <row r="51" spans="1:12" ht="12.6" customHeight="1">
      <c r="A51" s="24"/>
      <c r="G51" s="3" t="s">
        <v>224</v>
      </c>
      <c r="L51" s="3"/>
    </row>
    <row r="52" spans="1:12" ht="12.6" customHeight="1">
      <c r="A52" s="24"/>
      <c r="B52" s="337" t="s">
        <v>0</v>
      </c>
      <c r="C52" s="341" t="s">
        <v>1</v>
      </c>
      <c r="D52" s="342"/>
      <c r="E52" s="342"/>
      <c r="F52" s="342"/>
      <c r="G52" s="343"/>
      <c r="H52" s="344"/>
      <c r="I52" s="344"/>
      <c r="J52" s="344"/>
      <c r="K52" s="344"/>
      <c r="L52" s="344"/>
    </row>
    <row r="53" spans="1:12" ht="24.95" customHeight="1">
      <c r="A53" s="24"/>
      <c r="B53" s="337"/>
      <c r="C53" s="56" t="s">
        <v>155</v>
      </c>
      <c r="D53" s="56" t="s">
        <v>70</v>
      </c>
      <c r="E53" s="59" t="s">
        <v>156</v>
      </c>
      <c r="F53" s="59" t="s">
        <v>157</v>
      </c>
      <c r="G53" s="56" t="s">
        <v>60</v>
      </c>
      <c r="H53" s="10"/>
      <c r="I53" s="10"/>
      <c r="J53" s="10"/>
      <c r="K53" s="10"/>
      <c r="L53" s="10"/>
    </row>
    <row r="54" spans="1:12" ht="12.6" customHeight="1">
      <c r="A54" s="24"/>
      <c r="B54" s="2" t="s">
        <v>4</v>
      </c>
      <c r="C54" s="64">
        <v>10186</v>
      </c>
      <c r="D54" s="5">
        <v>10768</v>
      </c>
      <c r="E54" s="58">
        <v>11048</v>
      </c>
      <c r="F54" s="5">
        <v>11355</v>
      </c>
      <c r="G54" s="65">
        <v>11627</v>
      </c>
      <c r="H54" s="5"/>
      <c r="I54" s="5"/>
      <c r="J54" s="5"/>
      <c r="K54" s="5"/>
      <c r="L54" s="5"/>
    </row>
    <row r="55" spans="1:12" ht="12.6" customHeight="1">
      <c r="A55" s="24"/>
      <c r="B55" s="2" t="s">
        <v>5</v>
      </c>
      <c r="C55" s="64">
        <v>2497</v>
      </c>
      <c r="D55" s="5">
        <v>3221</v>
      </c>
      <c r="E55" s="58">
        <v>3274</v>
      </c>
      <c r="F55" s="5">
        <v>3141</v>
      </c>
      <c r="G55" s="65">
        <v>2942</v>
      </c>
      <c r="H55" s="5"/>
      <c r="I55" s="5"/>
      <c r="J55" s="5"/>
      <c r="K55" s="5"/>
      <c r="L55" s="5"/>
    </row>
    <row r="56" spans="1:12" ht="12.6" customHeight="1">
      <c r="A56" s="24"/>
      <c r="B56" s="6" t="s">
        <v>25</v>
      </c>
      <c r="C56" s="64">
        <v>1449.6607332259882</v>
      </c>
      <c r="D56" s="5">
        <v>2324.6864394542717</v>
      </c>
      <c r="E56" s="58">
        <v>2456.6350269977011</v>
      </c>
      <c r="F56" s="5">
        <v>2350.6350269977011</v>
      </c>
      <c r="G56" s="65">
        <v>2195.6607332259882</v>
      </c>
      <c r="H56" s="5"/>
      <c r="I56" s="5"/>
      <c r="J56" s="5"/>
      <c r="K56" s="5"/>
      <c r="L56" s="5"/>
    </row>
    <row r="57" spans="1:12" s="1" customFormat="1" ht="12.6" customHeight="1">
      <c r="A57" s="25"/>
      <c r="B57" s="9" t="s">
        <v>6</v>
      </c>
      <c r="C57" s="66">
        <v>0.24514038876889849</v>
      </c>
      <c r="D57" s="67">
        <v>0.29912704309063892</v>
      </c>
      <c r="E57" s="68">
        <v>0.29634322954380882</v>
      </c>
      <c r="F57" s="67">
        <v>0.27661822985468959</v>
      </c>
      <c r="G57" s="69">
        <v>0.25303173647544508</v>
      </c>
      <c r="H57" s="11"/>
      <c r="I57" s="11"/>
      <c r="J57" s="11"/>
      <c r="K57" s="11"/>
      <c r="L57" s="11"/>
    </row>
    <row r="58" spans="1:12">
      <c r="A58" s="24"/>
      <c r="B58" s="50"/>
      <c r="C58" s="50"/>
    </row>
    <row r="59" spans="1:12">
      <c r="A59" s="24"/>
      <c r="B59" s="42"/>
      <c r="C59" s="42"/>
    </row>
    <row r="60" spans="1:12" ht="12.6" customHeight="1"/>
    <row r="61" spans="1:12">
      <c r="A61" s="24"/>
    </row>
    <row r="62" spans="1:12">
      <c r="A62" s="23">
        <v>4.5</v>
      </c>
      <c r="B62" s="30" t="s">
        <v>220</v>
      </c>
      <c r="C62" s="30"/>
      <c r="D62" s="30"/>
      <c r="E62" s="30"/>
      <c r="F62" s="30"/>
      <c r="G62" s="30"/>
    </row>
    <row r="63" spans="1:12">
      <c r="A63" s="24"/>
      <c r="B63" s="88"/>
    </row>
    <row r="64" spans="1:12">
      <c r="A64" s="24"/>
      <c r="G64" s="3" t="s">
        <v>224</v>
      </c>
    </row>
    <row r="65" spans="1:12" ht="12.6" customHeight="1">
      <c r="A65" s="24"/>
      <c r="B65" s="337" t="s">
        <v>0</v>
      </c>
      <c r="C65" s="341" t="s">
        <v>1</v>
      </c>
      <c r="D65" s="342"/>
      <c r="E65" s="342"/>
      <c r="F65" s="342"/>
      <c r="G65" s="343"/>
      <c r="H65" s="344"/>
      <c r="I65" s="344"/>
      <c r="J65" s="344"/>
      <c r="K65" s="344"/>
      <c r="L65" s="344"/>
    </row>
    <row r="66" spans="1:12" ht="24.95" customHeight="1">
      <c r="A66" s="24"/>
      <c r="B66" s="337"/>
      <c r="C66" s="56" t="s">
        <v>155</v>
      </c>
      <c r="D66" s="56" t="s">
        <v>70</v>
      </c>
      <c r="E66" s="59" t="s">
        <v>156</v>
      </c>
      <c r="F66" s="59" t="s">
        <v>157</v>
      </c>
      <c r="G66" s="56" t="s">
        <v>60</v>
      </c>
      <c r="H66" s="10"/>
      <c r="I66" s="10"/>
      <c r="J66" s="10"/>
      <c r="K66" s="10"/>
      <c r="L66" s="10"/>
    </row>
    <row r="67" spans="1:12">
      <c r="A67" s="24"/>
      <c r="B67" s="2" t="s">
        <v>4</v>
      </c>
      <c r="C67" s="82">
        <v>20412</v>
      </c>
      <c r="D67" s="83">
        <v>19459</v>
      </c>
      <c r="E67" s="84">
        <v>18407</v>
      </c>
      <c r="F67" s="83">
        <v>17049</v>
      </c>
      <c r="G67" s="85">
        <v>15937</v>
      </c>
    </row>
    <row r="68" spans="1:12">
      <c r="A68" s="24"/>
      <c r="B68" s="2" t="s">
        <v>5</v>
      </c>
      <c r="C68" s="64">
        <v>7240</v>
      </c>
      <c r="D68" s="5">
        <v>7224</v>
      </c>
      <c r="E68" s="58">
        <v>6267</v>
      </c>
      <c r="F68" s="5">
        <v>5831</v>
      </c>
      <c r="G68" s="65">
        <v>5201</v>
      </c>
    </row>
    <row r="69" spans="1:12">
      <c r="A69" s="24"/>
      <c r="B69" s="6" t="s">
        <v>25</v>
      </c>
      <c r="C69" s="64">
        <v>2572</v>
      </c>
      <c r="D69" s="5">
        <v>2448</v>
      </c>
      <c r="E69" s="58">
        <v>2049</v>
      </c>
      <c r="F69" s="5">
        <v>1538</v>
      </c>
      <c r="G69" s="65">
        <v>1327</v>
      </c>
    </row>
    <row r="70" spans="1:12">
      <c r="A70" s="25"/>
      <c r="B70" s="9" t="s">
        <v>6</v>
      </c>
      <c r="C70" s="86">
        <v>0.35469331765628059</v>
      </c>
      <c r="D70" s="29">
        <v>0.37124209877177655</v>
      </c>
      <c r="E70" s="60">
        <v>0.3404683001032216</v>
      </c>
      <c r="F70" s="29">
        <v>0.34201419438090208</v>
      </c>
      <c r="G70" s="87">
        <v>0.32634749325469037</v>
      </c>
    </row>
    <row r="72" spans="1:12">
      <c r="A72" s="24"/>
      <c r="B72" s="21"/>
      <c r="C72" s="21"/>
      <c r="D72" s="21"/>
      <c r="E72" s="21"/>
      <c r="F72" s="21"/>
      <c r="G72" s="21"/>
    </row>
    <row r="73" spans="1:12">
      <c r="A73" s="23">
        <v>4.5999999999999996</v>
      </c>
      <c r="B73" s="1" t="s">
        <v>221</v>
      </c>
      <c r="C73" s="1"/>
      <c r="D73" s="1"/>
      <c r="E73" s="1"/>
      <c r="F73" s="1"/>
      <c r="G73" s="1"/>
    </row>
    <row r="74" spans="1:12">
      <c r="A74" s="24"/>
      <c r="B74" s="88"/>
    </row>
    <row r="75" spans="1:12">
      <c r="A75" s="24"/>
      <c r="G75" s="3" t="s">
        <v>109</v>
      </c>
    </row>
    <row r="76" spans="1:12">
      <c r="A76" s="24"/>
      <c r="B76" s="337" t="s">
        <v>0</v>
      </c>
      <c r="C76" s="341" t="s">
        <v>1</v>
      </c>
      <c r="D76" s="342"/>
      <c r="E76" s="342"/>
      <c r="F76" s="342"/>
      <c r="G76" s="343"/>
    </row>
    <row r="77" spans="1:12">
      <c r="A77" s="24"/>
      <c r="B77" s="337"/>
      <c r="C77" s="56" t="s">
        <v>155</v>
      </c>
      <c r="D77" s="56" t="s">
        <v>70</v>
      </c>
      <c r="E77" s="59" t="s">
        <v>156</v>
      </c>
      <c r="F77" s="59" t="s">
        <v>157</v>
      </c>
      <c r="G77" s="56" t="s">
        <v>60</v>
      </c>
    </row>
    <row r="78" spans="1:12">
      <c r="A78" s="24"/>
      <c r="B78" s="2" t="s">
        <v>4</v>
      </c>
      <c r="C78" s="71">
        <v>1949</v>
      </c>
      <c r="D78" s="70">
        <v>2094</v>
      </c>
      <c r="E78" s="74">
        <v>1414</v>
      </c>
      <c r="F78" s="70">
        <v>1290</v>
      </c>
      <c r="G78" s="78">
        <v>1027</v>
      </c>
    </row>
    <row r="79" spans="1:12">
      <c r="A79" s="24"/>
      <c r="B79" s="2" t="s">
        <v>71</v>
      </c>
      <c r="C79" s="72">
        <v>-2283.2399999999998</v>
      </c>
      <c r="D79" s="31">
        <v>-2038.6499999999996</v>
      </c>
      <c r="E79" s="75">
        <v>-2574</v>
      </c>
      <c r="F79" s="31">
        <v>-2463</v>
      </c>
      <c r="G79" s="79">
        <v>-2213</v>
      </c>
    </row>
    <row r="80" spans="1:12">
      <c r="A80" s="24"/>
      <c r="B80" s="2" t="s">
        <v>72</v>
      </c>
      <c r="C80" s="72">
        <v>75.759999999999991</v>
      </c>
      <c r="D80" s="269">
        <v>465.35</v>
      </c>
      <c r="E80" s="76">
        <v>0</v>
      </c>
      <c r="F80" s="52">
        <v>0</v>
      </c>
      <c r="G80" s="80">
        <v>0</v>
      </c>
    </row>
    <row r="81" spans="1:7">
      <c r="A81" s="24"/>
      <c r="B81" s="43" t="s">
        <v>73</v>
      </c>
      <c r="C81" s="72">
        <v>-2359</v>
      </c>
      <c r="D81" s="31">
        <v>-2503.9999999999995</v>
      </c>
      <c r="E81" s="75">
        <v>-2574</v>
      </c>
      <c r="F81" s="31">
        <v>-2463</v>
      </c>
      <c r="G81" s="79">
        <v>-2213</v>
      </c>
    </row>
    <row r="82" spans="1:7">
      <c r="A82" s="24"/>
      <c r="B82" s="2" t="s">
        <v>7</v>
      </c>
      <c r="C82" s="72">
        <v>538.99146976234579</v>
      </c>
      <c r="D82" s="31">
        <v>951.94878638399109</v>
      </c>
      <c r="E82" s="75">
        <v>942.39002431394647</v>
      </c>
      <c r="F82" s="31">
        <v>386.09990913348042</v>
      </c>
      <c r="G82" s="79">
        <v>567.30453635018944</v>
      </c>
    </row>
    <row r="83" spans="1:7">
      <c r="A83" s="26"/>
      <c r="B83" s="7" t="s">
        <v>25</v>
      </c>
      <c r="C83" s="73">
        <v>-2897.9914697623462</v>
      </c>
      <c r="D83" s="37">
        <v>-3455.9487863839931</v>
      </c>
      <c r="E83" s="77">
        <v>-3516.390024313946</v>
      </c>
      <c r="F83" s="37">
        <v>-2849.0999091334807</v>
      </c>
      <c r="G83" s="81">
        <v>-2780.3045363501897</v>
      </c>
    </row>
    <row r="86" spans="1:7">
      <c r="A86" s="23">
        <v>4.7</v>
      </c>
      <c r="B86" s="1" t="s">
        <v>222</v>
      </c>
    </row>
    <row r="87" spans="1:7">
      <c r="B87" s="88"/>
    </row>
    <row r="88" spans="1:7" ht="12.75">
      <c r="D88" s="335" t="s">
        <v>224</v>
      </c>
      <c r="E88" s="336"/>
      <c r="F88" s="336"/>
      <c r="G88" s="336"/>
    </row>
    <row r="89" spans="1:7">
      <c r="B89" s="337" t="s">
        <v>0</v>
      </c>
      <c r="C89" s="338" t="s">
        <v>1</v>
      </c>
      <c r="D89" s="339"/>
      <c r="E89" s="339"/>
      <c r="F89" s="339"/>
      <c r="G89" s="340"/>
    </row>
    <row r="90" spans="1:7">
      <c r="B90" s="337"/>
      <c r="C90" s="169" t="s">
        <v>155</v>
      </c>
      <c r="D90" s="169" t="s">
        <v>70</v>
      </c>
      <c r="E90" s="169" t="s">
        <v>156</v>
      </c>
      <c r="F90" s="169" t="s">
        <v>157</v>
      </c>
      <c r="G90" s="169" t="s">
        <v>60</v>
      </c>
    </row>
    <row r="91" spans="1:7">
      <c r="B91" s="2" t="s">
        <v>4</v>
      </c>
      <c r="C91" s="61">
        <v>9583</v>
      </c>
      <c r="D91" s="174">
        <v>0</v>
      </c>
      <c r="E91" s="175">
        <v>0</v>
      </c>
      <c r="F91" s="174">
        <v>0</v>
      </c>
      <c r="G91" s="175">
        <v>0</v>
      </c>
    </row>
    <row r="92" spans="1:7">
      <c r="B92" s="2" t="s">
        <v>5</v>
      </c>
      <c r="C92" s="57">
        <v>2635</v>
      </c>
      <c r="D92" s="174">
        <v>0</v>
      </c>
      <c r="E92" s="176">
        <v>0</v>
      </c>
      <c r="F92" s="174">
        <v>0</v>
      </c>
      <c r="G92" s="176">
        <v>0</v>
      </c>
    </row>
    <row r="93" spans="1:7">
      <c r="B93" s="6" t="s">
        <v>25</v>
      </c>
      <c r="C93" s="57">
        <v>653</v>
      </c>
      <c r="D93" s="174">
        <v>0</v>
      </c>
      <c r="E93" s="176">
        <v>0</v>
      </c>
      <c r="F93" s="174">
        <v>0</v>
      </c>
      <c r="G93" s="176">
        <v>0</v>
      </c>
    </row>
    <row r="94" spans="1:7">
      <c r="B94" s="9" t="s">
        <v>6</v>
      </c>
      <c r="C94" s="62">
        <v>0.27496608577689657</v>
      </c>
      <c r="D94" s="29" t="s">
        <v>252</v>
      </c>
      <c r="E94" s="62" t="s">
        <v>252</v>
      </c>
      <c r="F94" s="29" t="s">
        <v>252</v>
      </c>
      <c r="G94" s="62" t="s">
        <v>252</v>
      </c>
    </row>
    <row r="97" spans="1:7">
      <c r="A97" s="23">
        <v>4.8</v>
      </c>
      <c r="B97" s="1" t="s">
        <v>223</v>
      </c>
    </row>
    <row r="98" spans="1:7">
      <c r="A98" s="23"/>
      <c r="B98" s="88"/>
    </row>
    <row r="99" spans="1:7" ht="12.75">
      <c r="D99" s="335" t="s">
        <v>224</v>
      </c>
      <c r="E99" s="336"/>
      <c r="F99" s="336"/>
      <c r="G99" s="336"/>
    </row>
    <row r="100" spans="1:7">
      <c r="B100" s="337" t="s">
        <v>0</v>
      </c>
      <c r="C100" s="338" t="s">
        <v>1</v>
      </c>
      <c r="D100" s="339"/>
      <c r="E100" s="339"/>
      <c r="F100" s="339"/>
      <c r="G100" s="340"/>
    </row>
    <row r="101" spans="1:7">
      <c r="B101" s="337"/>
      <c r="C101" s="169" t="s">
        <v>155</v>
      </c>
      <c r="D101" s="169" t="s">
        <v>70</v>
      </c>
      <c r="E101" s="169" t="s">
        <v>156</v>
      </c>
      <c r="F101" s="169" t="s">
        <v>157</v>
      </c>
      <c r="G101" s="169" t="s">
        <v>60</v>
      </c>
    </row>
    <row r="102" spans="1:7">
      <c r="B102" s="2" t="s">
        <v>4</v>
      </c>
      <c r="C102" s="76">
        <v>0</v>
      </c>
      <c r="D102" s="52">
        <v>0</v>
      </c>
      <c r="E102" s="76">
        <v>0</v>
      </c>
      <c r="F102" s="52">
        <v>0</v>
      </c>
      <c r="G102" s="76">
        <v>0</v>
      </c>
    </row>
    <row r="103" spans="1:7">
      <c r="B103" s="2" t="s">
        <v>71</v>
      </c>
      <c r="C103" s="75">
        <v>-13.01</v>
      </c>
      <c r="D103" s="52">
        <v>0</v>
      </c>
      <c r="E103" s="76">
        <v>0</v>
      </c>
      <c r="F103" s="52">
        <v>0</v>
      </c>
      <c r="G103" s="76">
        <v>0</v>
      </c>
    </row>
    <row r="104" spans="1:7">
      <c r="B104" s="2" t="s">
        <v>72</v>
      </c>
      <c r="C104" s="75">
        <v>905.99</v>
      </c>
      <c r="D104" s="31">
        <v>511</v>
      </c>
      <c r="E104" s="76">
        <v>0</v>
      </c>
      <c r="F104" s="52">
        <v>0</v>
      </c>
      <c r="G104" s="76">
        <v>0</v>
      </c>
    </row>
    <row r="105" spans="1:7">
      <c r="B105" s="2" t="s">
        <v>73</v>
      </c>
      <c r="C105" s="75">
        <v>-919</v>
      </c>
      <c r="D105" s="31">
        <v>-511</v>
      </c>
      <c r="E105" s="76">
        <v>0</v>
      </c>
      <c r="F105" s="52">
        <v>0</v>
      </c>
      <c r="G105" s="76">
        <v>0</v>
      </c>
    </row>
    <row r="106" spans="1:7">
      <c r="B106" s="177" t="s">
        <v>25</v>
      </c>
      <c r="C106" s="266">
        <v>-919</v>
      </c>
      <c r="D106" s="267">
        <v>-511</v>
      </c>
      <c r="E106" s="76">
        <v>0</v>
      </c>
      <c r="F106" s="268">
        <v>0</v>
      </c>
      <c r="G106" s="76">
        <v>0</v>
      </c>
    </row>
    <row r="107" spans="1:7">
      <c r="E107" s="178"/>
    </row>
  </sheetData>
  <mergeCells count="22">
    <mergeCell ref="D28:G28"/>
    <mergeCell ref="C6:G6"/>
    <mergeCell ref="B29:B30"/>
    <mergeCell ref="H29:L29"/>
    <mergeCell ref="C41:G41"/>
    <mergeCell ref="C52:G52"/>
    <mergeCell ref="C76:G76"/>
    <mergeCell ref="C65:G65"/>
    <mergeCell ref="H52:L52"/>
    <mergeCell ref="C29:G29"/>
    <mergeCell ref="B52:B53"/>
    <mergeCell ref="H65:L65"/>
    <mergeCell ref="B76:B77"/>
    <mergeCell ref="B65:B66"/>
    <mergeCell ref="B41:B42"/>
    <mergeCell ref="H41:L41"/>
    <mergeCell ref="D88:G88"/>
    <mergeCell ref="B89:B90"/>
    <mergeCell ref="C89:G89"/>
    <mergeCell ref="D99:G99"/>
    <mergeCell ref="B100:B101"/>
    <mergeCell ref="C100:G100"/>
  </mergeCells>
  <phoneticPr fontId="2" type="noConversion"/>
  <hyperlinks>
    <hyperlink ref="A1" location="Cover!E6" display="INDEX"/>
  </hyperlinks>
  <pageMargins left="0.5" right="0.5" top="1" bottom="1" header="0.5" footer="0.5"/>
  <pageSetup scale="89" orientation="portrait" r:id="rId1"/>
  <headerFooter alignWithMargins="0"/>
  <rowBreaks count="1" manualBreakCount="1">
    <brk id="46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view="pageBreakPreview" zoomScaleNormal="100" zoomScaleSheetLayoutView="100" workbookViewId="0"/>
  </sheetViews>
  <sheetFormatPr defaultRowHeight="11.25"/>
  <cols>
    <col min="1" max="1" width="9.140625" style="2"/>
    <col min="2" max="2" width="25.7109375" style="2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2" t="s">
        <v>23</v>
      </c>
    </row>
    <row r="3" spans="1:15" ht="12.6" customHeight="1">
      <c r="A3" s="1" t="s">
        <v>237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0">
        <v>5.0999999999999996</v>
      </c>
      <c r="B5" s="1" t="s">
        <v>2</v>
      </c>
      <c r="C5" s="1"/>
      <c r="D5" s="1"/>
      <c r="E5" s="1"/>
      <c r="F5" s="1"/>
      <c r="G5" s="1"/>
      <c r="J5" s="1"/>
    </row>
    <row r="6" spans="1:15" ht="12.6" customHeight="1">
      <c r="G6" s="3" t="s">
        <v>109</v>
      </c>
      <c r="H6" s="3"/>
      <c r="N6" s="3"/>
    </row>
    <row r="7" spans="1:15" ht="12.6" customHeight="1">
      <c r="B7" s="337" t="s">
        <v>0</v>
      </c>
      <c r="C7" s="341" t="s">
        <v>1</v>
      </c>
      <c r="D7" s="347"/>
      <c r="E7" s="347"/>
      <c r="F7" s="347"/>
      <c r="G7" s="348"/>
      <c r="H7" s="10"/>
      <c r="J7" s="344"/>
      <c r="K7" s="344"/>
      <c r="L7" s="344"/>
      <c r="M7" s="344"/>
      <c r="N7" s="344"/>
    </row>
    <row r="8" spans="1:15" ht="24.95" customHeight="1">
      <c r="B8" s="337"/>
      <c r="C8" s="169" t="s">
        <v>155</v>
      </c>
      <c r="D8" s="169" t="s">
        <v>70</v>
      </c>
      <c r="E8" s="169" t="s">
        <v>156</v>
      </c>
      <c r="F8" s="169" t="s">
        <v>157</v>
      </c>
      <c r="G8" s="169" t="s">
        <v>60</v>
      </c>
      <c r="H8" s="10"/>
      <c r="I8" s="10"/>
      <c r="K8" s="10"/>
      <c r="L8" s="10"/>
      <c r="M8" s="10"/>
      <c r="N8" s="10"/>
      <c r="O8" s="10"/>
    </row>
    <row r="9" spans="1:15" ht="12.6" customHeight="1">
      <c r="B9" s="2" t="s">
        <v>8</v>
      </c>
      <c r="C9" s="75">
        <v>14227</v>
      </c>
      <c r="D9" s="31">
        <v>11570</v>
      </c>
      <c r="E9" s="75">
        <v>11166</v>
      </c>
      <c r="F9" s="31">
        <v>10698</v>
      </c>
      <c r="G9" s="75">
        <v>11372</v>
      </c>
      <c r="H9" s="5"/>
      <c r="I9" s="5"/>
      <c r="K9" s="5"/>
      <c r="L9" s="5"/>
      <c r="M9" s="5"/>
      <c r="N9" s="5"/>
      <c r="O9" s="5"/>
    </row>
    <row r="10" spans="1:15" ht="24.95" customHeight="1">
      <c r="B10" s="8" t="s">
        <v>9</v>
      </c>
      <c r="C10" s="58">
        <v>11742</v>
      </c>
      <c r="D10" s="5">
        <v>10594</v>
      </c>
      <c r="E10" s="58">
        <v>9932</v>
      </c>
      <c r="F10" s="5">
        <v>10224</v>
      </c>
      <c r="G10" s="58">
        <v>10125</v>
      </c>
      <c r="H10" s="5"/>
      <c r="I10" s="5"/>
      <c r="K10" s="5"/>
      <c r="L10" s="5"/>
      <c r="M10" s="5"/>
      <c r="N10" s="5"/>
      <c r="O10" s="5"/>
    </row>
    <row r="11" spans="1:15" ht="12.6" customHeight="1">
      <c r="B11" s="2" t="s">
        <v>10</v>
      </c>
      <c r="C11" s="75">
        <v>27268</v>
      </c>
      <c r="D11" s="31">
        <v>24365</v>
      </c>
      <c r="E11" s="75">
        <v>22115</v>
      </c>
      <c r="F11" s="31">
        <v>22321</v>
      </c>
      <c r="G11" s="75">
        <v>21230</v>
      </c>
      <c r="H11" s="5"/>
      <c r="I11" s="5"/>
      <c r="K11" s="5"/>
      <c r="L11" s="5"/>
      <c r="M11" s="5"/>
      <c r="N11" s="5"/>
      <c r="O11" s="5"/>
    </row>
    <row r="12" spans="1:15" ht="12.6" customHeight="1">
      <c r="B12" s="2" t="s">
        <v>11</v>
      </c>
      <c r="C12" s="75">
        <v>5601</v>
      </c>
      <c r="D12" s="31">
        <v>4547</v>
      </c>
      <c r="E12" s="75">
        <v>4513</v>
      </c>
      <c r="F12" s="31">
        <v>4841</v>
      </c>
      <c r="G12" s="75">
        <v>5127</v>
      </c>
      <c r="H12" s="5"/>
      <c r="I12" s="5"/>
      <c r="K12" s="5"/>
      <c r="L12" s="5"/>
      <c r="M12" s="5"/>
      <c r="N12" s="5"/>
      <c r="O12" s="5"/>
    </row>
    <row r="13" spans="1:15" ht="12.6" customHeight="1">
      <c r="B13" s="2" t="s">
        <v>162</v>
      </c>
      <c r="C13" s="75">
        <v>19330</v>
      </c>
      <c r="D13" s="31">
        <v>15586</v>
      </c>
      <c r="E13" s="75">
        <v>14504</v>
      </c>
      <c r="F13" s="31">
        <v>12694</v>
      </c>
      <c r="G13" s="75">
        <v>13315</v>
      </c>
      <c r="H13" s="5"/>
      <c r="I13" s="5"/>
      <c r="K13" s="5"/>
      <c r="L13" s="5"/>
      <c r="M13" s="5"/>
      <c r="N13" s="5"/>
      <c r="O13" s="5"/>
    </row>
    <row r="14" spans="1:15" s="1" customFormat="1" ht="12.6" customHeight="1">
      <c r="B14" s="9" t="s">
        <v>2</v>
      </c>
      <c r="C14" s="89">
        <f>SUM(C9:C13)</f>
        <v>78168</v>
      </c>
      <c r="D14" s="28">
        <f>SUM(D9:D13)</f>
        <v>66662</v>
      </c>
      <c r="E14" s="89">
        <f>SUM(E9:E13)</f>
        <v>62230</v>
      </c>
      <c r="F14" s="28">
        <f>SUM(F9:F13)</f>
        <v>60778</v>
      </c>
      <c r="G14" s="89">
        <f>SUM(G9:G13)</f>
        <v>61169</v>
      </c>
      <c r="H14" s="4"/>
      <c r="I14" s="4"/>
      <c r="K14" s="4"/>
      <c r="L14" s="4"/>
      <c r="M14" s="4"/>
      <c r="N14" s="4"/>
      <c r="O14" s="4"/>
    </row>
    <row r="15" spans="1:15">
      <c r="B15" s="88"/>
      <c r="D15" s="51"/>
      <c r="E15" s="51"/>
      <c r="F15" s="51"/>
      <c r="G15" s="52"/>
    </row>
    <row r="16" spans="1:15">
      <c r="B16" s="88"/>
      <c r="G16" s="35"/>
    </row>
    <row r="17" spans="1:15">
      <c r="B17" s="88"/>
      <c r="G17" s="35"/>
    </row>
    <row r="18" spans="1:15">
      <c r="A18" s="20">
        <v>5.2</v>
      </c>
      <c r="B18" s="1" t="s">
        <v>58</v>
      </c>
      <c r="C18" s="1"/>
      <c r="D18" s="1"/>
      <c r="E18" s="1"/>
      <c r="F18" s="1"/>
      <c r="G18" s="34"/>
      <c r="K18" s="1"/>
    </row>
    <row r="19" spans="1:15">
      <c r="G19" s="3" t="s">
        <v>109</v>
      </c>
      <c r="I19" s="3"/>
      <c r="O19" s="3"/>
    </row>
    <row r="20" spans="1:15" ht="12.75" customHeight="1">
      <c r="B20" s="337" t="s">
        <v>0</v>
      </c>
      <c r="C20" s="341" t="s">
        <v>1</v>
      </c>
      <c r="D20" s="347"/>
      <c r="E20" s="347"/>
      <c r="F20" s="347"/>
      <c r="G20" s="348"/>
      <c r="H20" s="344"/>
      <c r="I20" s="344"/>
      <c r="K20" s="344"/>
      <c r="L20" s="344"/>
      <c r="M20" s="344"/>
      <c r="N20" s="344"/>
      <c r="O20" s="344"/>
    </row>
    <row r="21" spans="1:15" ht="24.95" customHeight="1">
      <c r="B21" s="337"/>
      <c r="C21" s="169" t="s">
        <v>155</v>
      </c>
      <c r="D21" s="169" t="s">
        <v>70</v>
      </c>
      <c r="E21" s="169" t="s">
        <v>156</v>
      </c>
      <c r="F21" s="169" t="s">
        <v>157</v>
      </c>
      <c r="G21" s="169" t="s">
        <v>60</v>
      </c>
      <c r="H21" s="10"/>
      <c r="I21" s="10"/>
      <c r="K21" s="10"/>
      <c r="L21" s="10"/>
      <c r="M21" s="10"/>
      <c r="N21" s="10"/>
      <c r="O21" s="10"/>
    </row>
    <row r="22" spans="1:15">
      <c r="B22" s="2" t="s">
        <v>12</v>
      </c>
      <c r="C22" s="75">
        <v>17858</v>
      </c>
      <c r="D22" s="31">
        <v>16375</v>
      </c>
      <c r="E22" s="75">
        <v>15366</v>
      </c>
      <c r="F22" s="31">
        <v>14747</v>
      </c>
      <c r="G22" s="75">
        <v>14331</v>
      </c>
      <c r="H22" s="5"/>
      <c r="I22" s="5"/>
      <c r="K22" s="5"/>
      <c r="L22" s="5"/>
      <c r="M22" s="5"/>
      <c r="N22" s="5"/>
      <c r="O22" s="5"/>
    </row>
    <row r="23" spans="1:15">
      <c r="B23" s="8" t="s">
        <v>13</v>
      </c>
      <c r="C23" s="75">
        <v>354</v>
      </c>
      <c r="D23" s="31">
        <v>166</v>
      </c>
      <c r="E23" s="75">
        <v>180</v>
      </c>
      <c r="F23" s="31">
        <v>169</v>
      </c>
      <c r="G23" s="75">
        <v>167</v>
      </c>
      <c r="H23" s="5"/>
      <c r="I23" s="5"/>
      <c r="K23" s="5"/>
      <c r="L23" s="5"/>
      <c r="M23" s="5"/>
      <c r="N23" s="5"/>
      <c r="O23" s="5"/>
    </row>
    <row r="24" spans="1:15">
      <c r="B24" s="2" t="s">
        <v>14</v>
      </c>
      <c r="C24" s="75">
        <v>1255</v>
      </c>
      <c r="D24" s="31">
        <v>412</v>
      </c>
      <c r="E24" s="75">
        <v>337</v>
      </c>
      <c r="F24" s="31">
        <v>330</v>
      </c>
      <c r="G24" s="75">
        <v>255</v>
      </c>
      <c r="H24" s="5"/>
      <c r="I24" s="5"/>
      <c r="K24" s="5"/>
      <c r="L24" s="5"/>
      <c r="M24" s="5"/>
      <c r="N24" s="5"/>
      <c r="O24" s="5"/>
    </row>
    <row r="25" spans="1:15" s="1" customFormat="1">
      <c r="B25" s="9" t="s">
        <v>58</v>
      </c>
      <c r="C25" s="89">
        <f>SUM(C22:C24)</f>
        <v>19467</v>
      </c>
      <c r="D25" s="28">
        <f>SUM(D22:D24)</f>
        <v>16953</v>
      </c>
      <c r="E25" s="89">
        <f>SUM(E22:E24)</f>
        <v>15883</v>
      </c>
      <c r="F25" s="28">
        <f>SUM(F22:F24)</f>
        <v>15246</v>
      </c>
      <c r="G25" s="89">
        <f>SUM(G22:G24)</f>
        <v>14753</v>
      </c>
      <c r="H25" s="4"/>
      <c r="I25" s="4"/>
      <c r="K25" s="4"/>
      <c r="L25" s="4"/>
      <c r="M25" s="4"/>
      <c r="N25" s="4"/>
      <c r="O25" s="4"/>
    </row>
    <row r="28" spans="1:15">
      <c r="A28" s="20">
        <v>5.3</v>
      </c>
      <c r="B28" s="1" t="s">
        <v>238</v>
      </c>
    </row>
    <row r="29" spans="1:15">
      <c r="G29" s="3" t="s">
        <v>109</v>
      </c>
    </row>
    <row r="30" spans="1:15" ht="12.75">
      <c r="B30" s="337" t="s">
        <v>0</v>
      </c>
      <c r="C30" s="341" t="s">
        <v>1</v>
      </c>
      <c r="D30" s="347"/>
      <c r="E30" s="347"/>
      <c r="F30" s="347"/>
      <c r="G30" s="348"/>
    </row>
    <row r="31" spans="1:15">
      <c r="B31" s="337"/>
      <c r="C31" s="169" t="s">
        <v>155</v>
      </c>
      <c r="D31" s="169" t="s">
        <v>70</v>
      </c>
      <c r="E31" s="169" t="s">
        <v>156</v>
      </c>
      <c r="F31" s="169" t="s">
        <v>157</v>
      </c>
      <c r="G31" s="169" t="s">
        <v>60</v>
      </c>
    </row>
    <row r="32" spans="1:15" ht="22.5">
      <c r="B32" s="305" t="s">
        <v>239</v>
      </c>
      <c r="C32" s="75">
        <v>576953</v>
      </c>
      <c r="D32" s="269">
        <v>81474</v>
      </c>
      <c r="E32" s="75">
        <v>71354</v>
      </c>
      <c r="F32" s="269">
        <v>64840</v>
      </c>
      <c r="G32" s="75">
        <v>48358</v>
      </c>
    </row>
    <row r="33" spans="1:15" ht="22.5">
      <c r="B33" s="305" t="s">
        <v>240</v>
      </c>
      <c r="C33" s="75">
        <v>76537</v>
      </c>
      <c r="D33" s="269">
        <v>20425</v>
      </c>
      <c r="E33" s="75">
        <v>53869</v>
      </c>
      <c r="F33" s="269">
        <v>69420</v>
      </c>
      <c r="G33" s="75">
        <v>82546</v>
      </c>
    </row>
    <row r="34" spans="1:15">
      <c r="B34" s="306" t="s">
        <v>241</v>
      </c>
      <c r="C34" s="75"/>
      <c r="D34" s="269"/>
      <c r="E34" s="75"/>
      <c r="F34" s="269"/>
      <c r="G34" s="75"/>
    </row>
    <row r="35" spans="1:15">
      <c r="B35" s="304" t="s">
        <v>242</v>
      </c>
      <c r="C35" s="171">
        <v>31080</v>
      </c>
      <c r="D35" s="269">
        <v>25322</v>
      </c>
      <c r="E35" s="171">
        <v>5962</v>
      </c>
      <c r="F35" s="269">
        <v>7534</v>
      </c>
      <c r="G35" s="171">
        <v>7105</v>
      </c>
    </row>
    <row r="36" spans="1:15">
      <c r="B36" s="304" t="s">
        <v>243</v>
      </c>
      <c r="C36" s="309">
        <v>282</v>
      </c>
      <c r="D36" s="269">
        <v>293</v>
      </c>
      <c r="E36" s="75">
        <v>15</v>
      </c>
      <c r="F36" s="269">
        <v>15</v>
      </c>
      <c r="G36" s="75">
        <v>14</v>
      </c>
    </row>
    <row r="37" spans="1:15">
      <c r="B37" s="307" t="s">
        <v>244</v>
      </c>
      <c r="C37" s="75">
        <v>19820</v>
      </c>
      <c r="D37" s="269">
        <v>52364</v>
      </c>
      <c r="E37" s="75">
        <v>71513</v>
      </c>
      <c r="F37" s="269">
        <v>57496</v>
      </c>
      <c r="G37" s="75">
        <v>57840</v>
      </c>
    </row>
    <row r="38" spans="1:15">
      <c r="B38" s="308" t="s">
        <v>245</v>
      </c>
      <c r="C38" s="219">
        <f>SUM(C32:C33)-SUM(C35:C37)</f>
        <v>602308</v>
      </c>
      <c r="D38" s="321">
        <f>SUM(D32:D33)-SUM(D35:D37)</f>
        <v>23920</v>
      </c>
      <c r="E38" s="219">
        <f>SUM(E32:E33)-SUM(E35:E37)</f>
        <v>47733</v>
      </c>
      <c r="F38" s="321">
        <f>SUM(F32:F33)-SUM(F35:F37)</f>
        <v>69215</v>
      </c>
      <c r="G38" s="219">
        <f>SUM(G32:G33)-SUM(G35:G37)</f>
        <v>65945</v>
      </c>
    </row>
    <row r="41" spans="1:15">
      <c r="A41" s="20">
        <v>5.4</v>
      </c>
      <c r="B41" s="1" t="s">
        <v>49</v>
      </c>
      <c r="C41" s="1"/>
      <c r="D41" s="1"/>
      <c r="E41" s="1"/>
      <c r="F41" s="1"/>
      <c r="G41" s="1"/>
      <c r="K41" s="1"/>
    </row>
    <row r="42" spans="1:15">
      <c r="G42" s="3" t="s">
        <v>109</v>
      </c>
      <c r="I42" s="3"/>
      <c r="O42" s="3"/>
    </row>
    <row r="43" spans="1:15" ht="12.75" customHeight="1">
      <c r="B43" s="337" t="s">
        <v>0</v>
      </c>
      <c r="C43" s="341" t="s">
        <v>1</v>
      </c>
      <c r="D43" s="347"/>
      <c r="E43" s="347"/>
      <c r="F43" s="347"/>
      <c r="G43" s="348"/>
      <c r="H43" s="344"/>
      <c r="I43" s="344"/>
      <c r="K43" s="344"/>
      <c r="L43" s="344"/>
      <c r="M43" s="344"/>
      <c r="N43" s="344"/>
      <c r="O43" s="344"/>
    </row>
    <row r="44" spans="1:15" ht="24.95" customHeight="1">
      <c r="B44" s="337"/>
      <c r="C44" s="169" t="s">
        <v>155</v>
      </c>
      <c r="D44" s="169" t="s">
        <v>70</v>
      </c>
      <c r="E44" s="169" t="s">
        <v>156</v>
      </c>
      <c r="F44" s="169" t="s">
        <v>157</v>
      </c>
      <c r="G44" s="169" t="s">
        <v>60</v>
      </c>
      <c r="H44" s="10"/>
      <c r="I44" s="10"/>
      <c r="K44" s="10"/>
      <c r="L44" s="10"/>
      <c r="M44" s="10"/>
      <c r="N44" s="10"/>
      <c r="O44" s="10"/>
    </row>
    <row r="45" spans="1:15">
      <c r="B45" s="2" t="s">
        <v>15</v>
      </c>
      <c r="C45" s="75">
        <v>2488.5111128399994</v>
      </c>
      <c r="D45" s="31">
        <v>1272.8835428873062</v>
      </c>
      <c r="E45" s="75">
        <v>1445.6634708801375</v>
      </c>
      <c r="F45" s="31">
        <v>1324.9924715992629</v>
      </c>
      <c r="G45" s="75">
        <v>1441.9059973132926</v>
      </c>
      <c r="H45" s="5"/>
      <c r="I45" s="5"/>
      <c r="K45" s="5"/>
      <c r="L45" s="5"/>
      <c r="M45" s="5"/>
      <c r="N45" s="5"/>
      <c r="O45" s="5"/>
    </row>
    <row r="46" spans="1:15">
      <c r="B46" s="8" t="s">
        <v>16</v>
      </c>
      <c r="C46" s="75">
        <v>320.82007894000003</v>
      </c>
      <c r="D46" s="31">
        <v>818.04140548269243</v>
      </c>
      <c r="E46" s="75">
        <v>857.57416736986306</v>
      </c>
      <c r="F46" s="36">
        <v>1106.6582679307367</v>
      </c>
      <c r="G46" s="90">
        <v>1094.7309187167075</v>
      </c>
      <c r="H46" s="5"/>
      <c r="I46" s="5"/>
      <c r="K46" s="5"/>
      <c r="L46" s="5"/>
      <c r="M46" s="5"/>
      <c r="N46" s="5"/>
      <c r="O46" s="5"/>
    </row>
    <row r="47" spans="1:15">
      <c r="B47" s="2" t="s">
        <v>17</v>
      </c>
      <c r="C47" s="75">
        <v>-772.88639295999985</v>
      </c>
      <c r="D47" s="31">
        <v>-849.93886312999985</v>
      </c>
      <c r="E47" s="75">
        <v>-1046.54658995</v>
      </c>
      <c r="F47" s="31">
        <v>-1098.2617244200005</v>
      </c>
      <c r="G47" s="75">
        <v>-1035.1710624100001</v>
      </c>
      <c r="H47" s="5"/>
      <c r="I47" s="5"/>
      <c r="K47" s="5"/>
      <c r="L47" s="5"/>
      <c r="M47" s="5"/>
      <c r="N47" s="5"/>
      <c r="O47" s="5"/>
    </row>
    <row r="48" spans="1:15">
      <c r="B48" s="2" t="s">
        <v>18</v>
      </c>
      <c r="C48" s="75">
        <v>2161.3585137700011</v>
      </c>
      <c r="D48" s="31">
        <v>-1597.1382174199978</v>
      </c>
      <c r="E48" s="75">
        <v>-1522.3871800500003</v>
      </c>
      <c r="F48" s="31">
        <v>750.55405315999974</v>
      </c>
      <c r="G48" s="75">
        <v>-2785.2510241599998</v>
      </c>
      <c r="H48" s="322"/>
      <c r="I48" s="5"/>
      <c r="K48" s="5"/>
      <c r="L48" s="5"/>
      <c r="M48" s="5"/>
      <c r="N48" s="5"/>
      <c r="O48" s="5"/>
    </row>
    <row r="49" spans="1:15" s="1" customFormat="1">
      <c r="B49" s="9" t="s">
        <v>19</v>
      </c>
      <c r="C49" s="89">
        <f>SUM(C45:C48)</f>
        <v>4197.8033125900001</v>
      </c>
      <c r="D49" s="28">
        <f>SUM(D45:D48)</f>
        <v>-356.15213217999894</v>
      </c>
      <c r="E49" s="89">
        <f>SUM(E45:E48)</f>
        <v>-265.69613174999972</v>
      </c>
      <c r="F49" s="28">
        <f>SUM(F45:F48)</f>
        <v>2083.9430682699985</v>
      </c>
      <c r="G49" s="89">
        <f>SUM(G45:G48)</f>
        <v>-1283.7851705399999</v>
      </c>
      <c r="H49" s="4"/>
      <c r="I49" s="4"/>
      <c r="K49" s="4"/>
      <c r="L49" s="4"/>
      <c r="M49" s="4"/>
      <c r="N49" s="4"/>
      <c r="O49" s="4"/>
    </row>
    <row r="50" spans="1:15">
      <c r="B50" s="53"/>
      <c r="C50" s="53"/>
      <c r="D50" s="21"/>
      <c r="E50" s="21"/>
      <c r="F50" s="21"/>
      <c r="G50" s="21"/>
    </row>
    <row r="51" spans="1:15">
      <c r="B51" s="53"/>
      <c r="C51" s="53"/>
      <c r="D51" s="21"/>
    </row>
    <row r="52" spans="1:15">
      <c r="A52" s="20">
        <v>5.5</v>
      </c>
      <c r="B52" s="1" t="s">
        <v>24</v>
      </c>
      <c r="C52" s="1"/>
      <c r="D52" s="1"/>
      <c r="E52" s="1"/>
      <c r="F52" s="1"/>
      <c r="G52" s="1"/>
      <c r="K52" s="1"/>
    </row>
    <row r="53" spans="1:15">
      <c r="G53" s="3" t="s">
        <v>109</v>
      </c>
      <c r="I53" s="3"/>
      <c r="O53" s="3"/>
    </row>
    <row r="54" spans="1:15" ht="12.75" customHeight="1">
      <c r="B54" s="337" t="s">
        <v>0</v>
      </c>
      <c r="C54" s="341" t="s">
        <v>1</v>
      </c>
      <c r="D54" s="347"/>
      <c r="E54" s="347"/>
      <c r="F54" s="347"/>
      <c r="G54" s="348"/>
      <c r="H54" s="344"/>
      <c r="I54" s="344"/>
      <c r="K54" s="344"/>
      <c r="L54" s="344"/>
      <c r="M54" s="344"/>
      <c r="N54" s="344"/>
      <c r="O54" s="344"/>
    </row>
    <row r="55" spans="1:15" ht="24.95" customHeight="1">
      <c r="B55" s="337"/>
      <c r="C55" s="169" t="s">
        <v>155</v>
      </c>
      <c r="D55" s="169" t="s">
        <v>70</v>
      </c>
      <c r="E55" s="169" t="s">
        <v>156</v>
      </c>
      <c r="F55" s="169" t="s">
        <v>157</v>
      </c>
      <c r="G55" s="169" t="s">
        <v>60</v>
      </c>
      <c r="H55" s="10"/>
      <c r="I55" s="10"/>
      <c r="K55" s="10"/>
      <c r="L55" s="10"/>
      <c r="M55" s="10"/>
      <c r="N55" s="10"/>
      <c r="O55" s="10"/>
    </row>
    <row r="56" spans="1:15">
      <c r="B56" s="2" t="s">
        <v>20</v>
      </c>
      <c r="C56" s="75">
        <v>5409</v>
      </c>
      <c r="D56" s="31">
        <v>4945</v>
      </c>
      <c r="E56" s="75">
        <v>5459</v>
      </c>
      <c r="F56" s="31">
        <v>5092</v>
      </c>
      <c r="G56" s="75">
        <v>6821</v>
      </c>
      <c r="H56" s="5"/>
      <c r="I56" s="5"/>
      <c r="K56" s="5"/>
      <c r="L56" s="5"/>
      <c r="M56" s="5"/>
      <c r="N56" s="5"/>
      <c r="O56" s="5"/>
    </row>
    <row r="57" spans="1:15">
      <c r="B57" s="8" t="s">
        <v>21</v>
      </c>
      <c r="C57" s="75">
        <v>-1659</v>
      </c>
      <c r="D57" s="31">
        <v>-1530</v>
      </c>
      <c r="E57" s="75">
        <v>-2479</v>
      </c>
      <c r="F57" s="31">
        <v>-2339</v>
      </c>
      <c r="G57" s="75">
        <v>-2516</v>
      </c>
      <c r="H57" s="5"/>
      <c r="I57" s="5"/>
      <c r="K57" s="5"/>
      <c r="L57" s="5"/>
      <c r="M57" s="5"/>
      <c r="N57" s="5"/>
      <c r="O57" s="5"/>
    </row>
    <row r="58" spans="1:15" s="1" customFormat="1">
      <c r="B58" s="9" t="s">
        <v>48</v>
      </c>
      <c r="C58" s="89">
        <f>SUM(C56:C57)</f>
        <v>3750</v>
      </c>
      <c r="D58" s="28">
        <f>SUM(D56:D57)</f>
        <v>3415</v>
      </c>
      <c r="E58" s="89">
        <f>SUM(E56:E57)</f>
        <v>2980</v>
      </c>
      <c r="F58" s="28">
        <f>SUM(F56:F57)</f>
        <v>2753</v>
      </c>
      <c r="G58" s="89">
        <f>SUM(G56:G57)</f>
        <v>4305</v>
      </c>
      <c r="H58" s="4"/>
      <c r="I58" s="4"/>
      <c r="K58" s="4"/>
      <c r="L58" s="4"/>
      <c r="M58" s="4"/>
      <c r="N58" s="4"/>
      <c r="O58" s="4"/>
    </row>
    <row r="60" spans="1:15">
      <c r="B60" s="21"/>
      <c r="C60" s="21"/>
      <c r="D60" s="21"/>
      <c r="E60" s="21"/>
      <c r="F60" s="21"/>
      <c r="G60" s="21"/>
    </row>
  </sheetData>
  <mergeCells count="17">
    <mergeCell ref="C43:G43"/>
    <mergeCell ref="C20:G20"/>
    <mergeCell ref="B7:B8"/>
    <mergeCell ref="B20:B21"/>
    <mergeCell ref="B43:B44"/>
    <mergeCell ref="B54:B55"/>
    <mergeCell ref="C7:G7"/>
    <mergeCell ref="C54:G54"/>
    <mergeCell ref="B30:B31"/>
    <mergeCell ref="C30:G30"/>
    <mergeCell ref="H20:I20"/>
    <mergeCell ref="H43:I43"/>
    <mergeCell ref="H54:I54"/>
    <mergeCell ref="J7:N7"/>
    <mergeCell ref="K20:O20"/>
    <mergeCell ref="K43:O43"/>
    <mergeCell ref="K54:O54"/>
  </mergeCells>
  <phoneticPr fontId="2" type="noConversion"/>
  <hyperlinks>
    <hyperlink ref="A1" location="Cover!E6" display="INDEX"/>
  </hyperlinks>
  <pageMargins left="0.75" right="0.75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view="pageBreakPreview" zoomScaleNormal="100" zoomScaleSheetLayoutView="100" workbookViewId="0"/>
  </sheetViews>
  <sheetFormatPr defaultRowHeight="12.75"/>
  <cols>
    <col min="1" max="1" width="40.140625" style="49" customWidth="1"/>
    <col min="2" max="2" width="9.140625" style="48"/>
    <col min="3" max="7" width="11.42578125" style="48" bestFit="1" customWidth="1"/>
    <col min="8" max="16384" width="9.140625" style="49"/>
  </cols>
  <sheetData>
    <row r="1" spans="1:7">
      <c r="A1" s="91" t="s">
        <v>23</v>
      </c>
      <c r="C1" s="204">
        <f>1000</f>
        <v>1000</v>
      </c>
    </row>
    <row r="3" spans="1:7">
      <c r="A3" s="30" t="s">
        <v>230</v>
      </c>
    </row>
    <row r="5" spans="1:7">
      <c r="A5" s="95" t="s">
        <v>29</v>
      </c>
      <c r="B5" s="95" t="s">
        <v>30</v>
      </c>
      <c r="C5" s="56" t="s">
        <v>155</v>
      </c>
      <c r="D5" s="56" t="s">
        <v>70</v>
      </c>
      <c r="E5" s="59" t="s">
        <v>156</v>
      </c>
      <c r="F5" s="59" t="s">
        <v>157</v>
      </c>
      <c r="G5" s="56" t="s">
        <v>60</v>
      </c>
    </row>
    <row r="6" spans="1:7">
      <c r="A6" s="32"/>
      <c r="B6" s="198"/>
      <c r="C6" s="197"/>
      <c r="D6" s="183"/>
      <c r="E6" s="190"/>
      <c r="F6" s="183"/>
      <c r="G6" s="97"/>
    </row>
    <row r="7" spans="1:7">
      <c r="A7" s="32" t="s">
        <v>231</v>
      </c>
      <c r="B7" s="199" t="s">
        <v>32</v>
      </c>
      <c r="C7" s="196">
        <v>143017.24141354853</v>
      </c>
      <c r="D7" s="189">
        <v>133283.25141354854</v>
      </c>
      <c r="E7" s="196">
        <v>123896.24641354854</v>
      </c>
      <c r="F7" s="189">
        <v>114807.59793055555</v>
      </c>
      <c r="G7" s="171">
        <v>106058.59641354853</v>
      </c>
    </row>
    <row r="8" spans="1:7">
      <c r="A8" s="38"/>
      <c r="B8" s="199"/>
      <c r="C8" s="201"/>
      <c r="D8" s="202"/>
      <c r="E8" s="201"/>
      <c r="F8" s="202"/>
      <c r="G8" s="279"/>
    </row>
    <row r="9" spans="1:7">
      <c r="A9" s="32" t="s">
        <v>41</v>
      </c>
      <c r="B9" s="199"/>
      <c r="C9" s="201"/>
      <c r="D9" s="202"/>
      <c r="E9" s="201"/>
      <c r="F9" s="202"/>
      <c r="G9" s="279"/>
    </row>
    <row r="10" spans="1:7">
      <c r="A10" s="205" t="s">
        <v>34</v>
      </c>
      <c r="B10" s="199" t="s">
        <v>32</v>
      </c>
      <c r="C10" s="196">
        <v>136620.40100000001</v>
      </c>
      <c r="D10" s="189">
        <v>127619.314</v>
      </c>
      <c r="E10" s="196">
        <v>118864.031</v>
      </c>
      <c r="F10" s="189">
        <v>110511.416</v>
      </c>
      <c r="G10" s="171">
        <v>102367.88099999999</v>
      </c>
    </row>
    <row r="11" spans="1:7">
      <c r="A11" s="205" t="s">
        <v>236</v>
      </c>
      <c r="B11" s="199" t="s">
        <v>35</v>
      </c>
      <c r="C11" s="192">
        <v>0.214979241952027</v>
      </c>
      <c r="D11" s="185">
        <v>0.21840527619326805</v>
      </c>
      <c r="E11" s="192">
        <v>0.22634390429902529</v>
      </c>
      <c r="F11" s="185">
        <v>0.23427025004896643</v>
      </c>
      <c r="G11" s="172">
        <v>0.23957900335112364</v>
      </c>
    </row>
    <row r="12" spans="1:7">
      <c r="A12" s="38" t="s">
        <v>163</v>
      </c>
      <c r="B12" s="199" t="s">
        <v>32</v>
      </c>
      <c r="C12" s="196">
        <v>9001.0869999999995</v>
      </c>
      <c r="D12" s="189">
        <v>8755.2829999999994</v>
      </c>
      <c r="E12" s="196">
        <v>8352.6149999999998</v>
      </c>
      <c r="F12" s="189">
        <v>8143.5349999999999</v>
      </c>
      <c r="G12" s="171">
        <v>8444.6329999999998</v>
      </c>
    </row>
    <row r="13" spans="1:7">
      <c r="A13" s="205" t="s">
        <v>235</v>
      </c>
      <c r="B13" s="199" t="s">
        <v>35</v>
      </c>
      <c r="C13" s="192">
        <v>0.17586540387370239</v>
      </c>
      <c r="D13" s="185">
        <v>0.14795457510441826</v>
      </c>
      <c r="E13" s="192">
        <v>0.15635242498851171</v>
      </c>
      <c r="F13" s="185">
        <v>0.18323199235061752</v>
      </c>
      <c r="G13" s="172">
        <v>0.23773108599519502</v>
      </c>
    </row>
    <row r="14" spans="1:7">
      <c r="A14" s="38" t="s">
        <v>164</v>
      </c>
      <c r="B14" s="199" t="s">
        <v>35</v>
      </c>
      <c r="C14" s="192">
        <v>0.95986672590720912</v>
      </c>
      <c r="D14" s="185">
        <v>0.95760445005996508</v>
      </c>
      <c r="E14" s="192">
        <v>0.95324079998599409</v>
      </c>
      <c r="F14" s="185">
        <v>0.95162733232917762</v>
      </c>
      <c r="G14" s="172">
        <v>0.94744398391913576</v>
      </c>
    </row>
    <row r="15" spans="1:7">
      <c r="A15" s="38" t="s">
        <v>36</v>
      </c>
      <c r="B15" s="199" t="s">
        <v>65</v>
      </c>
      <c r="C15" s="193">
        <v>215.34912158435182</v>
      </c>
      <c r="D15" s="186">
        <v>219.64206227429864</v>
      </c>
      <c r="E15" s="193">
        <v>230.33681751480438</v>
      </c>
      <c r="F15" s="186">
        <v>251.98475686745985</v>
      </c>
      <c r="G15" s="280">
        <v>278.10186951622882</v>
      </c>
    </row>
    <row r="16" spans="1:7">
      <c r="A16" s="38" t="s">
        <v>36</v>
      </c>
      <c r="B16" s="199" t="s">
        <v>165</v>
      </c>
      <c r="C16" s="194">
        <v>4.6212257850719274</v>
      </c>
      <c r="D16" s="187">
        <v>4.713348975843318</v>
      </c>
      <c r="E16" s="194">
        <v>4.9428501612618962</v>
      </c>
      <c r="F16" s="187">
        <v>5.407398216039911</v>
      </c>
      <c r="G16" s="281">
        <v>5.9678512771722918</v>
      </c>
    </row>
    <row r="17" spans="1:8">
      <c r="A17" s="38" t="s">
        <v>64</v>
      </c>
      <c r="B17" s="199" t="s">
        <v>65</v>
      </c>
      <c r="C17" s="195">
        <v>0.44830458950124635</v>
      </c>
      <c r="D17" s="188">
        <v>0.46976682063959918</v>
      </c>
      <c r="E17" s="195">
        <v>0.51694024551085904</v>
      </c>
      <c r="F17" s="188">
        <v>0.56053782916808292</v>
      </c>
      <c r="G17" s="282">
        <v>0.58190644946917269</v>
      </c>
    </row>
    <row r="18" spans="1:8">
      <c r="A18" s="38" t="s">
        <v>38</v>
      </c>
      <c r="B18" s="199" t="s">
        <v>166</v>
      </c>
      <c r="C18" s="196">
        <v>480.36341056408725</v>
      </c>
      <c r="D18" s="189">
        <v>467.55550333514515</v>
      </c>
      <c r="E18" s="196">
        <v>445.57725871619306</v>
      </c>
      <c r="F18" s="189">
        <v>449.54103676010277</v>
      </c>
      <c r="G18" s="171">
        <v>477.91508372097246</v>
      </c>
    </row>
    <row r="19" spans="1:8">
      <c r="A19" s="38" t="s">
        <v>167</v>
      </c>
      <c r="B19" s="199" t="s">
        <v>35</v>
      </c>
      <c r="C19" s="192">
        <v>5.7943498666128947E-2</v>
      </c>
      <c r="D19" s="185">
        <v>5.7077925091296416E-2</v>
      </c>
      <c r="E19" s="192">
        <v>6.271129314094169E-2</v>
      </c>
      <c r="F19" s="185">
        <v>4.4425902689360648E-2</v>
      </c>
      <c r="G19" s="172">
        <v>3.4167001724995295E-2</v>
      </c>
    </row>
    <row r="20" spans="1:8">
      <c r="A20" s="38" t="s">
        <v>168</v>
      </c>
      <c r="B20" s="199" t="s">
        <v>35</v>
      </c>
      <c r="C20" s="192">
        <v>0.11576798407269372</v>
      </c>
      <c r="D20" s="185">
        <v>0.11759771003635251</v>
      </c>
      <c r="E20" s="192">
        <v>0.11033069898678691</v>
      </c>
      <c r="F20" s="185">
        <v>9.8148062384744522E-2</v>
      </c>
      <c r="G20" s="172">
        <v>9.3191077824633914E-2</v>
      </c>
    </row>
    <row r="21" spans="1:8">
      <c r="A21" s="38"/>
      <c r="B21" s="199"/>
      <c r="C21" s="191"/>
      <c r="D21" s="184"/>
      <c r="E21" s="191"/>
      <c r="F21" s="184"/>
      <c r="G21" s="283"/>
    </row>
    <row r="22" spans="1:8">
      <c r="A22" s="32" t="s">
        <v>169</v>
      </c>
      <c r="B22" s="199"/>
      <c r="C22" s="191"/>
      <c r="D22" s="184"/>
      <c r="E22" s="191"/>
      <c r="F22" s="184"/>
      <c r="G22" s="283"/>
    </row>
    <row r="23" spans="1:8">
      <c r="A23" s="38" t="s">
        <v>31</v>
      </c>
      <c r="B23" s="199" t="s">
        <v>32</v>
      </c>
      <c r="C23" s="196">
        <v>3153.0794135485398</v>
      </c>
      <c r="D23" s="189">
        <v>3066.8584135485353</v>
      </c>
      <c r="E23" s="196">
        <v>2988.5454135485352</v>
      </c>
      <c r="F23" s="189">
        <v>2928.2539305555556</v>
      </c>
      <c r="G23" s="171">
        <v>2827.8814135485354</v>
      </c>
      <c r="H23" s="284"/>
    </row>
    <row r="24" spans="1:8">
      <c r="A24" s="38" t="s">
        <v>163</v>
      </c>
      <c r="B24" s="199" t="s">
        <v>170</v>
      </c>
      <c r="C24" s="196">
        <v>86221.000000004657</v>
      </c>
      <c r="D24" s="189">
        <v>78313</v>
      </c>
      <c r="E24" s="196">
        <v>60291.482992979698</v>
      </c>
      <c r="F24" s="189">
        <v>100372.5170070203</v>
      </c>
      <c r="G24" s="171">
        <v>101642</v>
      </c>
    </row>
    <row r="25" spans="1:8">
      <c r="A25" s="38" t="s">
        <v>36</v>
      </c>
      <c r="B25" s="199" t="s">
        <v>65</v>
      </c>
      <c r="C25" s="196">
        <v>961.37207634110268</v>
      </c>
      <c r="D25" s="189">
        <v>936.80870377443102</v>
      </c>
      <c r="E25" s="196">
        <v>963.66666722870809</v>
      </c>
      <c r="F25" s="189">
        <v>989.33105355383157</v>
      </c>
      <c r="G25" s="171">
        <v>1027.0747424341498</v>
      </c>
    </row>
    <row r="26" spans="1:8">
      <c r="A26" s="182" t="s">
        <v>36</v>
      </c>
      <c r="B26" s="200" t="s">
        <v>165</v>
      </c>
      <c r="C26" s="323">
        <v>20.630302067405637</v>
      </c>
      <c r="D26" s="324">
        <v>20.103191068120836</v>
      </c>
      <c r="E26" s="323">
        <v>20.679542215208329</v>
      </c>
      <c r="F26" s="324">
        <v>21.230280119180936</v>
      </c>
      <c r="G26" s="325">
        <v>22.040230524337979</v>
      </c>
    </row>
    <row r="27" spans="1:8">
      <c r="G27" s="284"/>
    </row>
    <row r="28" spans="1:8">
      <c r="A28" s="30" t="s">
        <v>40</v>
      </c>
      <c r="G28" s="49"/>
    </row>
    <row r="29" spans="1:8">
      <c r="G29" s="49"/>
    </row>
    <row r="30" spans="1:8">
      <c r="A30" s="98" t="s">
        <v>29</v>
      </c>
      <c r="B30" s="95" t="s">
        <v>30</v>
      </c>
      <c r="C30" s="56" t="s">
        <v>155</v>
      </c>
      <c r="D30" s="56" t="s">
        <v>70</v>
      </c>
      <c r="E30" s="59" t="s">
        <v>156</v>
      </c>
      <c r="F30" s="59" t="s">
        <v>157</v>
      </c>
      <c r="G30" s="56" t="s">
        <v>60</v>
      </c>
    </row>
    <row r="31" spans="1:8">
      <c r="A31" s="184" t="s">
        <v>41</v>
      </c>
      <c r="B31" s="209" t="s">
        <v>39</v>
      </c>
      <c r="C31" s="211">
        <v>190396.38461439998</v>
      </c>
      <c r="D31" s="212">
        <v>172796.8812798</v>
      </c>
      <c r="E31" s="171">
        <v>153240.78414070001</v>
      </c>
      <c r="F31" s="163">
        <v>143679.5265334</v>
      </c>
      <c r="G31" s="171">
        <v>140712.57561649999</v>
      </c>
    </row>
    <row r="32" spans="1:8" hidden="1">
      <c r="A32" s="184" t="s">
        <v>171</v>
      </c>
      <c r="B32" s="209" t="s">
        <v>39</v>
      </c>
      <c r="C32" s="213">
        <v>0</v>
      </c>
      <c r="D32" s="214">
        <v>0</v>
      </c>
      <c r="E32" s="215">
        <v>0</v>
      </c>
      <c r="F32" s="216">
        <v>0</v>
      </c>
      <c r="G32" s="215">
        <v>0</v>
      </c>
    </row>
    <row r="33" spans="1:7" hidden="1">
      <c r="A33" s="184" t="s">
        <v>172</v>
      </c>
      <c r="B33" s="209" t="s">
        <v>39</v>
      </c>
      <c r="C33" s="213">
        <v>0</v>
      </c>
      <c r="D33" s="214">
        <v>0</v>
      </c>
      <c r="E33" s="215">
        <v>0</v>
      </c>
      <c r="F33" s="216">
        <v>0</v>
      </c>
      <c r="G33" s="215">
        <v>0</v>
      </c>
    </row>
    <row r="34" spans="1:7">
      <c r="A34" s="206" t="s">
        <v>51</v>
      </c>
      <c r="B34" s="209" t="s">
        <v>39</v>
      </c>
      <c r="C34" s="211">
        <v>4695.8600938400004</v>
      </c>
      <c r="D34" s="212">
        <v>4514.9100175999993</v>
      </c>
      <c r="E34" s="171">
        <v>4576.1410932899998</v>
      </c>
      <c r="F34" s="163">
        <v>4795.50591334</v>
      </c>
      <c r="G34" s="171">
        <v>4746.0132590000003</v>
      </c>
    </row>
    <row r="35" spans="1:7">
      <c r="A35" s="184" t="s">
        <v>42</v>
      </c>
      <c r="B35" s="209" t="s">
        <v>39</v>
      </c>
      <c r="C35" s="211">
        <v>17332.943420483334</v>
      </c>
      <c r="D35" s="212">
        <v>15874.750174100001</v>
      </c>
      <c r="E35" s="171">
        <v>13944.434581216665</v>
      </c>
      <c r="F35" s="163">
        <v>12416.717725893321</v>
      </c>
      <c r="G35" s="171">
        <v>11781.142597580003</v>
      </c>
    </row>
    <row r="36" spans="1:7">
      <c r="A36" s="184" t="s">
        <v>43</v>
      </c>
      <c r="B36" s="209" t="s">
        <v>39</v>
      </c>
      <c r="C36" s="211">
        <v>3044.2268110333334</v>
      </c>
      <c r="D36" s="212">
        <v>3172.799198976666</v>
      </c>
      <c r="E36" s="171">
        <v>3099.5039263233334</v>
      </c>
      <c r="F36" s="163">
        <v>3180.9370009038648</v>
      </c>
      <c r="G36" s="171">
        <v>2868.7771701499996</v>
      </c>
    </row>
    <row r="37" spans="1:7">
      <c r="A37" s="207" t="s">
        <v>173</v>
      </c>
      <c r="B37" s="34" t="s">
        <v>39</v>
      </c>
      <c r="C37" s="217">
        <v>215469.41493975662</v>
      </c>
      <c r="D37" s="218">
        <v>196359.34067047667</v>
      </c>
      <c r="E37" s="219">
        <v>174860.86374152999</v>
      </c>
      <c r="F37" s="220">
        <v>164072.68717353715</v>
      </c>
      <c r="G37" s="219">
        <v>160108.50864322999</v>
      </c>
    </row>
    <row r="38" spans="1:7">
      <c r="A38" s="184" t="s">
        <v>177</v>
      </c>
      <c r="B38" s="209" t="s">
        <v>39</v>
      </c>
      <c r="C38" s="211">
        <v>-17751.488116733333</v>
      </c>
      <c r="D38" s="212">
        <v>-16307.750219289997</v>
      </c>
      <c r="E38" s="171">
        <v>-14331.453841476668</v>
      </c>
      <c r="F38" s="163">
        <v>-12782.396403206134</v>
      </c>
      <c r="G38" s="171">
        <v>-12031.3557478</v>
      </c>
    </row>
    <row r="39" spans="1:7">
      <c r="A39" s="208" t="s">
        <v>174</v>
      </c>
      <c r="B39" s="210" t="s">
        <v>39</v>
      </c>
      <c r="C39" s="320">
        <f>C37+C38</f>
        <v>197717.9268230233</v>
      </c>
      <c r="D39" s="221">
        <f>D37+D38</f>
        <v>180051.59045118667</v>
      </c>
      <c r="E39" s="319">
        <f>E37+E38</f>
        <v>160529.40990005332</v>
      </c>
      <c r="F39" s="223">
        <f>F37+F38</f>
        <v>151290.29077033102</v>
      </c>
      <c r="G39" s="222">
        <f>G37+G38</f>
        <v>148077.15289542999</v>
      </c>
    </row>
    <row r="40" spans="1:7">
      <c r="A40" s="53"/>
      <c r="B40" s="93"/>
      <c r="C40" s="93"/>
      <c r="D40" s="93"/>
      <c r="E40" s="93"/>
      <c r="F40" s="93"/>
      <c r="G40" s="30"/>
    </row>
    <row r="41" spans="1:7">
      <c r="A41" s="203" t="s">
        <v>29</v>
      </c>
      <c r="B41" s="95" t="s">
        <v>30</v>
      </c>
      <c r="C41" s="227" t="s">
        <v>155</v>
      </c>
      <c r="D41" s="229" t="s">
        <v>70</v>
      </c>
      <c r="E41" s="228" t="s">
        <v>156</v>
      </c>
      <c r="F41" s="231" t="s">
        <v>157</v>
      </c>
      <c r="G41" s="106" t="s">
        <v>60</v>
      </c>
    </row>
    <row r="42" spans="1:7">
      <c r="A42" s="290" t="s">
        <v>175</v>
      </c>
      <c r="B42" s="225"/>
      <c r="C42" s="191"/>
      <c r="D42" s="224"/>
      <c r="E42" s="235"/>
      <c r="F42" s="184"/>
      <c r="G42" s="285"/>
    </row>
    <row r="43" spans="1:7">
      <c r="A43" s="291" t="s">
        <v>44</v>
      </c>
      <c r="B43" s="226" t="s">
        <v>170</v>
      </c>
      <c r="C43" s="196">
        <v>5092</v>
      </c>
      <c r="D43" s="230">
        <v>5091</v>
      </c>
      <c r="E43" s="236">
        <v>5078</v>
      </c>
      <c r="F43" s="189">
        <v>5072</v>
      </c>
      <c r="G43" s="286">
        <v>5067</v>
      </c>
    </row>
    <row r="44" spans="1:7">
      <c r="A44" s="291" t="s">
        <v>178</v>
      </c>
      <c r="B44" s="226" t="s">
        <v>170</v>
      </c>
      <c r="C44" s="196">
        <v>440023</v>
      </c>
      <c r="D44" s="230">
        <v>438933</v>
      </c>
      <c r="E44" s="236">
        <v>433851</v>
      </c>
      <c r="F44" s="189">
        <v>429723</v>
      </c>
      <c r="G44" s="286">
        <v>423149</v>
      </c>
    </row>
    <row r="45" spans="1:7">
      <c r="A45" s="291" t="s">
        <v>45</v>
      </c>
      <c r="B45" s="226" t="s">
        <v>35</v>
      </c>
      <c r="C45" s="274">
        <v>0.84299999999999997</v>
      </c>
      <c r="D45" s="275">
        <v>0.84199999999999997</v>
      </c>
      <c r="E45" s="276">
        <v>0.83599999999999997</v>
      </c>
      <c r="F45" s="277">
        <v>0.82899999999999996</v>
      </c>
      <c r="G45" s="287">
        <v>0.81899999999999995</v>
      </c>
    </row>
    <row r="46" spans="1:7">
      <c r="A46" s="291" t="s">
        <v>46</v>
      </c>
      <c r="B46" s="294" t="s">
        <v>225</v>
      </c>
      <c r="C46" s="196">
        <v>129243.709</v>
      </c>
      <c r="D46" s="230">
        <v>126357.357</v>
      </c>
      <c r="E46" s="236">
        <v>118336.652</v>
      </c>
      <c r="F46" s="189">
        <v>113325.53</v>
      </c>
      <c r="G46" s="286">
        <v>104539.505</v>
      </c>
    </row>
    <row r="47" spans="1:7">
      <c r="A47" s="291" t="s">
        <v>59</v>
      </c>
      <c r="B47" s="226" t="s">
        <v>170</v>
      </c>
      <c r="C47" s="196">
        <v>105394</v>
      </c>
      <c r="D47" s="230">
        <v>104826</v>
      </c>
      <c r="E47" s="236">
        <v>102190</v>
      </c>
      <c r="F47" s="189">
        <v>99501</v>
      </c>
      <c r="G47" s="286">
        <v>96149</v>
      </c>
    </row>
    <row r="48" spans="1:7">
      <c r="A48" s="292" t="s">
        <v>51</v>
      </c>
      <c r="B48" s="226"/>
      <c r="C48" s="191"/>
      <c r="D48" s="224"/>
      <c r="E48" s="237"/>
      <c r="F48" s="206"/>
      <c r="G48" s="288"/>
    </row>
    <row r="49" spans="1:7">
      <c r="A49" s="291" t="s">
        <v>57</v>
      </c>
      <c r="B49" s="226" t="s">
        <v>170</v>
      </c>
      <c r="C49" s="196">
        <v>88</v>
      </c>
      <c r="D49" s="230">
        <v>89</v>
      </c>
      <c r="E49" s="236">
        <v>95</v>
      </c>
      <c r="F49" s="189">
        <v>95</v>
      </c>
      <c r="G49" s="286">
        <v>95</v>
      </c>
    </row>
    <row r="50" spans="1:7">
      <c r="A50" s="293" t="s">
        <v>228</v>
      </c>
      <c r="B50" s="295" t="s">
        <v>170</v>
      </c>
      <c r="C50" s="234">
        <v>4</v>
      </c>
      <c r="D50" s="232">
        <v>3</v>
      </c>
      <c r="E50" s="234">
        <v>3</v>
      </c>
      <c r="F50" s="233">
        <v>2</v>
      </c>
      <c r="G50" s="289">
        <v>2</v>
      </c>
    </row>
    <row r="51" spans="1:7">
      <c r="A51" s="205"/>
      <c r="G51" s="49"/>
    </row>
    <row r="52" spans="1:7">
      <c r="A52" s="205"/>
      <c r="G52" s="49"/>
    </row>
    <row r="53" spans="1:7">
      <c r="A53" s="32" t="s">
        <v>62</v>
      </c>
      <c r="G53" s="49"/>
    </row>
    <row r="54" spans="1:7">
      <c r="A54" s="98" t="s">
        <v>29</v>
      </c>
      <c r="B54" s="95" t="s">
        <v>30</v>
      </c>
      <c r="C54" s="56" t="s">
        <v>155</v>
      </c>
      <c r="D54" s="56" t="s">
        <v>70</v>
      </c>
      <c r="E54" s="59" t="s">
        <v>156</v>
      </c>
      <c r="F54" s="59" t="s">
        <v>157</v>
      </c>
      <c r="G54" s="56" t="s">
        <v>60</v>
      </c>
    </row>
    <row r="55" spans="1:7">
      <c r="A55" s="38" t="s">
        <v>52</v>
      </c>
      <c r="B55" s="40" t="s">
        <v>33</v>
      </c>
      <c r="C55" s="99">
        <v>31196</v>
      </c>
      <c r="D55" s="103">
        <v>30568</v>
      </c>
      <c r="E55" s="99">
        <v>29806</v>
      </c>
      <c r="F55" s="55">
        <v>29112</v>
      </c>
      <c r="G55" s="101">
        <v>28078</v>
      </c>
    </row>
    <row r="56" spans="1:7">
      <c r="A56" s="32" t="s">
        <v>53</v>
      </c>
      <c r="B56" s="40"/>
      <c r="C56" s="99"/>
      <c r="D56" s="55"/>
      <c r="E56" s="99"/>
      <c r="F56" s="55"/>
      <c r="G56" s="102"/>
    </row>
    <row r="57" spans="1:7">
      <c r="A57" s="38" t="s">
        <v>54</v>
      </c>
      <c r="B57" s="40" t="s">
        <v>37</v>
      </c>
      <c r="C57" s="99">
        <v>36289.689869594971</v>
      </c>
      <c r="D57" s="55">
        <v>36877.558471252727</v>
      </c>
      <c r="E57" s="99">
        <v>38106.981619975442</v>
      </c>
      <c r="F57" s="55">
        <v>36695.990471889447</v>
      </c>
      <c r="G57" s="101">
        <v>36420.03650141845</v>
      </c>
    </row>
    <row r="58" spans="1:7">
      <c r="A58" s="39" t="s">
        <v>55</v>
      </c>
      <c r="B58" s="33" t="s">
        <v>56</v>
      </c>
      <c r="C58" s="100">
        <v>1.6458569485997832</v>
      </c>
      <c r="D58" s="104">
        <v>1.6246012574925439</v>
      </c>
      <c r="E58" s="100">
        <v>1.567218177291825</v>
      </c>
      <c r="F58" s="105">
        <v>1.4896096195403494</v>
      </c>
      <c r="G58" s="100">
        <v>1.4264941824136663</v>
      </c>
    </row>
    <row r="59" spans="1:7">
      <c r="A59" s="278" t="s">
        <v>226</v>
      </c>
      <c r="B59" s="47"/>
      <c r="C59" s="47"/>
      <c r="D59" s="47"/>
      <c r="E59" s="47"/>
      <c r="F59" s="47"/>
      <c r="G59" s="47"/>
    </row>
    <row r="60" spans="1:7">
      <c r="A60" s="46"/>
      <c r="G60" s="49"/>
    </row>
    <row r="61" spans="1:7">
      <c r="A61" s="32" t="s">
        <v>63</v>
      </c>
      <c r="G61" s="49"/>
    </row>
    <row r="62" spans="1:7">
      <c r="A62" s="98" t="s">
        <v>29</v>
      </c>
      <c r="B62" s="95" t="s">
        <v>30</v>
      </c>
      <c r="C62" s="56" t="s">
        <v>155</v>
      </c>
      <c r="D62" s="56" t="s">
        <v>70</v>
      </c>
      <c r="E62" s="59" t="s">
        <v>156</v>
      </c>
      <c r="F62" s="59" t="s">
        <v>157</v>
      </c>
      <c r="G62" s="56" t="s">
        <v>60</v>
      </c>
    </row>
    <row r="63" spans="1:7">
      <c r="A63" s="38" t="s">
        <v>52</v>
      </c>
      <c r="B63" s="40" t="s">
        <v>33</v>
      </c>
      <c r="C63" s="313">
        <v>104901</v>
      </c>
      <c r="D63" s="92">
        <v>102938</v>
      </c>
      <c r="E63" s="316">
        <v>102696</v>
      </c>
      <c r="F63" s="55">
        <v>100728</v>
      </c>
      <c r="G63" s="101">
        <v>97925</v>
      </c>
    </row>
    <row r="64" spans="1:7">
      <c r="A64" s="32" t="s">
        <v>53</v>
      </c>
      <c r="B64" s="40"/>
      <c r="C64" s="314"/>
      <c r="D64" s="92"/>
      <c r="E64" s="317"/>
      <c r="F64" s="55"/>
      <c r="G64" s="102"/>
    </row>
    <row r="65" spans="1:7">
      <c r="A65" s="38" t="s">
        <v>54</v>
      </c>
      <c r="B65" s="40" t="s">
        <v>37</v>
      </c>
      <c r="C65" s="314">
        <v>30379.206573756615</v>
      </c>
      <c r="D65" s="92">
        <v>29673.96288427688</v>
      </c>
      <c r="E65" s="317">
        <v>28333.342807941823</v>
      </c>
      <c r="F65" s="55">
        <v>25917.432077478708</v>
      </c>
      <c r="G65" s="99">
        <v>28914.549440922019</v>
      </c>
    </row>
    <row r="66" spans="1:7">
      <c r="A66" s="39" t="s">
        <v>55</v>
      </c>
      <c r="B66" s="33" t="s">
        <v>56</v>
      </c>
      <c r="C66" s="100">
        <v>1.7462456861085947</v>
      </c>
      <c r="D66" s="315">
        <v>1.7062470567220407</v>
      </c>
      <c r="E66" s="318">
        <v>1.6581574389755518</v>
      </c>
      <c r="F66" s="104">
        <v>1.6099513587709702</v>
      </c>
      <c r="G66" s="100">
        <v>1.5533086118177959</v>
      </c>
    </row>
    <row r="67" spans="1:7">
      <c r="A67" s="94" t="s">
        <v>61</v>
      </c>
      <c r="B67" s="49"/>
      <c r="C67" s="49"/>
      <c r="D67" s="49"/>
      <c r="E67" s="49"/>
      <c r="F67" s="49"/>
    </row>
    <row r="72" spans="1:7">
      <c r="A72" s="48"/>
    </row>
  </sheetData>
  <phoneticPr fontId="2" type="noConversion"/>
  <hyperlinks>
    <hyperlink ref="A1" location="Cover!E6" display="INDEX"/>
  </hyperlinks>
  <pageMargins left="0.75" right="0.75" top="1" bottom="1" header="0.5" footer="0.5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2010-08-10T19:08:46Z</cp:lastPrinted>
  <dcterms:created xsi:type="dcterms:W3CDTF">2005-10-14T06:27:59Z</dcterms:created>
  <dcterms:modified xsi:type="dcterms:W3CDTF">2018-02-13T06:26:00Z</dcterms:modified>
</cp:coreProperties>
</file>