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file-2'!$A$1:$H$94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G54" i="4" l="1"/>
  <c r="G42" i="4"/>
  <c r="G146" i="3"/>
  <c r="K42" i="3" l="1"/>
  <c r="G20" i="4" l="1"/>
  <c r="A5" i="7"/>
  <c r="F1" i="6"/>
  <c r="G6" i="9" l="1"/>
  <c r="G90" i="4"/>
  <c r="G28" i="4"/>
  <c r="G129" i="4"/>
  <c r="G67" i="3"/>
  <c r="G134" i="3"/>
  <c r="G106" i="3"/>
  <c r="G80" i="3"/>
  <c r="G92" i="3"/>
  <c r="G183" i="3"/>
  <c r="G4" i="3"/>
  <c r="G47" i="3"/>
  <c r="G29" i="3"/>
  <c r="G118" i="3"/>
  <c r="G8" i="4"/>
  <c r="G108" i="4" l="1"/>
  <c r="G99" i="4"/>
  <c r="G148" i="4" l="1"/>
  <c r="G118" i="4"/>
  <c r="F61" i="7" l="1"/>
  <c r="F8" i="8"/>
  <c r="F8" i="9" s="1"/>
  <c r="F6" i="3" s="1"/>
  <c r="C61" i="7"/>
  <c r="C8" i="8"/>
  <c r="C8" i="9" s="1"/>
  <c r="C6" i="3" s="1"/>
  <c r="G61" i="7"/>
  <c r="G8" i="8"/>
  <c r="G8" i="9" s="1"/>
  <c r="G6" i="3" s="1"/>
  <c r="E61" i="7"/>
  <c r="E8" i="8"/>
  <c r="E8" i="9" s="1"/>
  <c r="E6" i="3" s="1"/>
  <c r="D61" i="7"/>
  <c r="D8" i="8"/>
  <c r="D8" i="9" s="1"/>
  <c r="D6" i="3" s="1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10" i="4"/>
  <c r="D5" i="6" s="1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10" i="4"/>
  <c r="C5" i="6" s="1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10" i="4"/>
  <c r="F5" i="6" s="1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10" i="4"/>
  <c r="G5" i="6" s="1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10" i="4"/>
  <c r="E5" i="6" s="1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C98" i="8" l="1"/>
  <c r="C96" i="8"/>
  <c r="E96" i="8"/>
  <c r="E98" i="8"/>
  <c r="G96" i="8"/>
  <c r="G98" i="8"/>
  <c r="G86" i="9" l="1"/>
  <c r="C86" i="9"/>
  <c r="D96" i="8"/>
  <c r="D98" i="8"/>
  <c r="E86" i="9"/>
  <c r="F98" i="8"/>
  <c r="F96" i="8"/>
  <c r="D86" i="9" l="1"/>
  <c r="F86" i="9"/>
</calcChain>
</file>

<file path=xl/sharedStrings.xml><?xml version="1.0" encoding="utf-8"?>
<sst xmlns="http://schemas.openxmlformats.org/spreadsheetml/2006/main" count="819" uniqueCount="370">
  <si>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</si>
  <si>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</si>
  <si>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</si>
  <si>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</si>
  <si>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</si>
  <si>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</si>
  <si>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</si>
  <si>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</si>
  <si>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</si>
  <si>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</si>
  <si>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</si>
  <si>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</si>
  <si>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</si>
  <si>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</si>
  <si>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</si>
  <si>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</si>
  <si>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</si>
  <si>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</si>
  <si>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</si>
  <si>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</si>
  <si>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</si>
  <si>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</si>
  <si>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</si>
  <si>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</si>
  <si>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</si>
  <si>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</si>
  <si>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</si>
  <si>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</si>
  <si>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</si>
  <si>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</si>
  <si>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</si>
  <si>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</si>
  <si>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</si>
  <si>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</si>
  <si>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</si>
  <si>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</si>
  <si>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</si>
  <si>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</si>
  <si>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</si>
  <si>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</si>
  <si>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</si>
  <si>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</si>
  <si>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</si>
  <si>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</si>
  <si>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</si>
  <si>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</si>
  <si>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</si>
  <si>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</si>
  <si>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</si>
  <si>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</si>
  <si>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</si>
  <si>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</si>
  <si>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</si>
  <si>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</si>
  <si>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</si>
  <si>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</si>
  <si>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</si>
  <si>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</si>
  <si>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</si>
  <si>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</si>
  <si>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</si>
  <si>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</si>
  <si>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</si>
  <si>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</si>
  <si>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</si>
  <si>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</si>
  <si>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</si>
  <si>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</si>
  <si>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</si>
  <si>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</si>
  <si>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</si>
  <si>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</si>
  <si>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</si>
  <si>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</si>
  <si>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</si>
  <si>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</si>
  <si>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</si>
  <si>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</si>
  <si>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</si>
  <si>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</si>
  <si>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</si>
  <si>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</si>
  <si>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</si>
  <si>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 xml:space="preserve">     Investment in subsidiary, net of cash acquired</t>
  </si>
  <si>
    <t>Cumulative Investments</t>
  </si>
  <si>
    <t>Finance costs</t>
  </si>
  <si>
    <t>B2C Services</t>
  </si>
  <si>
    <t>B2B Services</t>
  </si>
  <si>
    <t>Others</t>
  </si>
  <si>
    <t xml:space="preserve">Sites on Network 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</si>
  <si>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</si>
  <si>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</si>
  <si>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</si>
  <si>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</si>
  <si>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</si>
  <si>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</si>
  <si>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</si>
  <si>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</si>
  <si>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</si>
  <si>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</si>
  <si>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Non Voice Revenue</t>
  </si>
  <si>
    <t>Customer Base</t>
  </si>
  <si>
    <t>Of Which</t>
  </si>
  <si>
    <t>Voice</t>
  </si>
  <si>
    <t>Voice Realization per minute</t>
  </si>
  <si>
    <t>Data</t>
  </si>
  <si>
    <t>Data Customer Base</t>
  </si>
  <si>
    <t>As % of customer base</t>
  </si>
  <si>
    <t>Total MBs on the network</t>
  </si>
  <si>
    <t>Data Realization per MB</t>
  </si>
  <si>
    <t>Mn</t>
  </si>
  <si>
    <t>paisa</t>
  </si>
  <si>
    <t>min</t>
  </si>
  <si>
    <t>Mn MBs</t>
  </si>
  <si>
    <t>MBs</t>
  </si>
  <si>
    <t>Minutes on the network</t>
  </si>
  <si>
    <t>Data Usage per customer</t>
  </si>
  <si>
    <t xml:space="preserve">Voice Average Revenue Per User (ARPU) </t>
  </si>
  <si>
    <t xml:space="preserve">Data Average Revenue Per User (ARPU) </t>
  </si>
  <si>
    <t>% of Mobile revenues</t>
  </si>
  <si>
    <t>Messaging &amp; VAS as % of Mobile revenues</t>
  </si>
  <si>
    <t>Data as % of Mobile revenues</t>
  </si>
  <si>
    <t>Others as % of Mobile revenues</t>
  </si>
  <si>
    <t>Revenue per site per month</t>
  </si>
  <si>
    <t>Voice Usage per customer</t>
  </si>
  <si>
    <t xml:space="preserve">          Of which no. of Broadband (DSL) customers</t>
  </si>
  <si>
    <t xml:space="preserve">  </t>
  </si>
  <si>
    <t xml:space="preserve">          As % of Customer Base</t>
  </si>
  <si>
    <t xml:space="preserve">         Of which no. of 3G sites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</si>
  <si>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</si>
  <si>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</si>
  <si>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</si>
  <si>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</si>
  <si>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</si>
  <si>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</si>
  <si>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</si>
  <si>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</si>
  <si>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Dividend distribution tax (DDT)</t>
  </si>
  <si>
    <t>Withholding taxes (WHT)</t>
  </si>
  <si>
    <t>Average Sharing Factor</t>
  </si>
  <si>
    <t xml:space="preserve">     Investment in associate / joint venture</t>
  </si>
  <si>
    <t>Pre-Paid (as % of total Customer Base)</t>
  </si>
  <si>
    <t>As % of Customer Base</t>
  </si>
  <si>
    <r>
      <t>US</t>
    </r>
    <r>
      <rPr>
        <sz val="8"/>
        <rFont val="Calibri"/>
        <family val="2"/>
      </rPr>
      <t>¢</t>
    </r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</si>
  <si>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</si>
  <si>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</si>
  <si>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</si>
  <si>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</si>
  <si>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</si>
  <si>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</si>
  <si>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</si>
  <si>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</si>
  <si>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</si>
  <si>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</si>
  <si>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</si>
  <si>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</si>
  <si>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</si>
  <si>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</si>
  <si>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</si>
  <si>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revenue</t>
  </si>
  <si>
    <t xml:space="preserve">     Purchase of non-current investments</t>
  </si>
  <si>
    <t>US</t>
  </si>
  <si>
    <t>Total Revenues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</si>
  <si>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</si>
  <si>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</si>
  <si>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</si>
  <si>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</si>
  <si>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</si>
  <si>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</si>
  <si>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</si>
  <si>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</si>
  <si>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</si>
  <si>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</si>
  <si>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</si>
  <si>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</si>
  <si>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</si>
  <si>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</si>
  <si>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</si>
  <si>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</si>
  <si>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</si>
  <si>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Net Debt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</si>
  <si>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</si>
  <si>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</si>
  <si>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</si>
  <si>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</si>
  <si>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</si>
  <si>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Loan repayment received from joint venture / associate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</si>
  <si>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</si>
  <si>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</si>
  <si>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</si>
  <si>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</si>
  <si>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</si>
  <si>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</si>
  <si>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</si>
  <si>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</si>
  <si>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</si>
  <si>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</si>
  <si>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</si>
  <si>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</si>
  <si>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</si>
  <si>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</si>
  <si>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</si>
  <si>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</si>
  <si>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</si>
  <si>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</si>
  <si>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</si>
  <si>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</si>
  <si>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</si>
  <si>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</si>
  <si>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</si>
  <si>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</si>
  <si>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</si>
  <si>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Net foreign exchange and derivative (gain)/loss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</si>
  <si>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</si>
  <si>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</si>
  <si>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</si>
  <si>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</si>
  <si>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</si>
  <si>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</si>
  <si>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</si>
  <si>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</si>
  <si>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</si>
  <si>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</si>
  <si>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</si>
  <si>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</si>
  <si>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</si>
  <si>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</si>
  <si>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</si>
  <si>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</si>
  <si>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</si>
  <si>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</si>
  <si>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</si>
  <si>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</si>
  <si>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</si>
  <si>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</si>
  <si>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</si>
  <si>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</si>
  <si>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</si>
  <si>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</si>
  <si>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</si>
  <si>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</si>
  <si>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</si>
  <si>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</si>
  <si>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</si>
  <si>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</si>
  <si>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</si>
  <si>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</si>
  <si>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</si>
  <si>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</si>
  <si>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</si>
  <si>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</si>
  <si>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</si>
  <si>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</si>
  <si>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</si>
  <si>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</si>
  <si>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</si>
  <si>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</si>
  <si>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</si>
  <si>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</si>
  <si>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</si>
  <si>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</si>
  <si>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</si>
  <si>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</si>
  <si>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</si>
  <si>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</si>
  <si>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</si>
  <si>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</si>
  <si>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</si>
  <si>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r>
      <t xml:space="preserve">Africa - </t>
    </r>
    <r>
      <rPr>
        <sz val="8"/>
        <rFont val="Arial"/>
        <family val="2"/>
      </rPr>
      <t>Comprises of 15 country operations in Africa.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</si>
  <si>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</si>
  <si>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</si>
  <si>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</si>
  <si>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</si>
  <si>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</si>
  <si>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</si>
  <si>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</si>
  <si>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</si>
  <si>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</si>
  <si>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</si>
  <si>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</si>
  <si>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</si>
  <si>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</si>
  <si>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</si>
  <si>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</si>
  <si>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</si>
  <si>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</si>
  <si>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</si>
  <si>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</si>
  <si>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</si>
  <si>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</si>
  <si>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</si>
  <si>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</si>
  <si>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Sale of subsidiary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</si>
  <si>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</si>
  <si>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</si>
  <si>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</si>
  <si>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</si>
  <si>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</si>
  <si>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</si>
  <si>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</si>
  <si>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</si>
  <si>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 USD: (15 Countries)</t>
  </si>
  <si>
    <t>In USD: Constant Currency (15  Countries)</t>
  </si>
  <si>
    <t>Operating Expenses (In Constant Currency) - (15 Countries)</t>
  </si>
  <si>
    <t>Depreciation and Amortisation (In Constant Currency) - (17 Countries)</t>
  </si>
  <si>
    <t>Depreciation and Amortisation (In Constant Currency) - (15 Countries)</t>
  </si>
  <si>
    <t>Income Tax - (17 Countries)</t>
  </si>
  <si>
    <t>Income Tax - (15 Countries)</t>
  </si>
  <si>
    <t>In INR: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</si>
  <si>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</si>
  <si>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</si>
  <si>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</si>
  <si>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</si>
  <si>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</si>
  <si>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</si>
  <si>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</si>
  <si>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</si>
  <si>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</si>
  <si>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</si>
  <si>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</si>
  <si>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</si>
  <si>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</si>
  <si>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</si>
  <si>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</si>
  <si>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</si>
  <si>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</si>
  <si>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</si>
  <si>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</si>
  <si>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</si>
  <si>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</si>
  <si>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</si>
  <si>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</si>
  <si>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</si>
  <si>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</si>
  <si>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</si>
  <si>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6.2 Operational Performance - AFRICA (15 Countries)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</si>
  <si>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</si>
  <si>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</si>
  <si>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</si>
  <si>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</si>
  <si>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</si>
  <si>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</si>
  <si>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</si>
  <si>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</si>
  <si>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</si>
  <si>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</si>
  <si>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</si>
  <si>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</si>
  <si>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</si>
  <si>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</si>
  <si>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</si>
  <si>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</si>
  <si>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</si>
  <si>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</si>
  <si>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</si>
  <si>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</si>
  <si>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</si>
  <si>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</si>
  <si>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</si>
  <si>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>- Security deposits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</si>
  <si>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</si>
  <si>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</si>
  <si>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</si>
  <si>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</si>
  <si>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</si>
  <si>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</si>
  <si>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</si>
  <si>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</si>
  <si>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Note: Above nos have been re-instated to 1st Mar'17 closing constant currency except Capex, OFCF &amp; Cumulative Investments. Accordingly previous quarter nos. have been re-instated for like to like comparisons.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</si>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</sst>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25">
    <xf numFmtId="0" fontId="0" fillId="0" borderId="0"/>
    <xf numFmtId="178" fontId="22" fillId="0" borderId="0" applyNumberFormat="0" applyFill="0" applyBorder="0" applyAlignment="0" applyProtection="0"/>
    <xf numFmtId="178" fontId="20" fillId="0" borderId="0"/>
    <xf numFmtId="3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8" fillId="0" borderId="0"/>
    <xf numFmtId="178" fontId="20" fillId="0" borderId="0"/>
    <xf numFmtId="178" fontId="29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30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/>
    <xf numFmtId="178" fontId="20" fillId="0" borderId="0" applyNumberFormat="0" applyFill="0" applyBorder="0" applyAlignment="0" applyProtection="0"/>
    <xf numFmtId="178" fontId="2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9" fillId="0" borderId="0"/>
    <xf numFmtId="0" fontId="20" fillId="0" borderId="0"/>
    <xf numFmtId="178" fontId="31" fillId="2" borderId="0"/>
    <xf numFmtId="178" fontId="32" fillId="3" borderId="1" applyFont="0" applyFill="0" applyAlignment="0">
      <alignment vertical="center" wrapText="1"/>
    </xf>
    <xf numFmtId="178" fontId="33" fillId="2" borderId="0"/>
    <xf numFmtId="178" fontId="34" fillId="2" borderId="0"/>
    <xf numFmtId="178" fontId="35" fillId="0" borderId="0">
      <alignment wrapText="1"/>
    </xf>
    <xf numFmtId="178" fontId="36" fillId="0" borderId="0"/>
    <xf numFmtId="181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78" fontId="40" fillId="0" borderId="2" applyFont="0" applyFill="0" applyBorder="0" applyAlignment="0" applyProtection="0">
      <alignment horizontal="center" vertical="center"/>
    </xf>
    <xf numFmtId="164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176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8" fontId="38" fillId="0" borderId="0"/>
    <xf numFmtId="178" fontId="41" fillId="0" borderId="0"/>
    <xf numFmtId="178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0" fillId="0" borderId="0" applyFont="0" applyFill="0" applyBorder="0" applyAlignment="0" applyProtection="0"/>
    <xf numFmtId="178" fontId="20" fillId="0" borderId="0"/>
    <xf numFmtId="3" fontId="20" fillId="0" borderId="0" applyFont="0" applyFill="0" applyBorder="0" applyAlignment="0" applyProtection="0"/>
    <xf numFmtId="170" fontId="4" fillId="0" borderId="3" applyBorder="0"/>
    <xf numFmtId="187" fontId="20" fillId="0" borderId="0" applyFont="0" applyFill="0" applyBorder="0" applyAlignment="0" applyProtection="0"/>
    <xf numFmtId="170" fontId="5" fillId="0" borderId="0">
      <protection locked="0"/>
    </xf>
    <xf numFmtId="17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6" fillId="0" borderId="4"/>
    <xf numFmtId="178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8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8" fontId="43" fillId="4" borderId="0">
      <alignment horizontal="left"/>
    </xf>
    <xf numFmtId="178" fontId="40" fillId="0" borderId="0" applyFont="0" applyFill="0" applyBorder="0" applyProtection="0">
      <alignment horizontal="center" vertical="center"/>
    </xf>
    <xf numFmtId="178" fontId="44" fillId="0" borderId="0" applyNumberFormat="0" applyFont="0" applyFill="0" applyAlignment="0"/>
    <xf numFmtId="37" fontId="9" fillId="0" borderId="0"/>
    <xf numFmtId="178" fontId="20" fillId="0" borderId="0"/>
    <xf numFmtId="171" fontId="1" fillId="0" borderId="0"/>
    <xf numFmtId="178" fontId="20" fillId="0" borderId="0"/>
    <xf numFmtId="178" fontId="60" fillId="0" borderId="0"/>
    <xf numFmtId="0" fontId="20" fillId="0" borderId="0"/>
    <xf numFmtId="0" fontId="2" fillId="0" borderId="0"/>
    <xf numFmtId="178" fontId="2" fillId="0" borderId="0"/>
    <xf numFmtId="178" fontId="2" fillId="0" borderId="0"/>
    <xf numFmtId="178" fontId="45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2" fillId="0" borderId="0" applyNumberFormat="0" applyFill="0" applyBorder="0" applyAlignment="0" applyProtection="0"/>
    <xf numFmtId="178" fontId="20" fillId="6" borderId="0"/>
    <xf numFmtId="0" fontId="2" fillId="0" borderId="0"/>
    <xf numFmtId="0" fontId="2" fillId="0" borderId="0"/>
    <xf numFmtId="178" fontId="2" fillId="0" borderId="0"/>
    <xf numFmtId="178" fontId="45" fillId="0" borderId="0" applyNumberFormat="0" applyFill="0" applyBorder="0" applyAlignment="0" applyProtection="0"/>
    <xf numFmtId="175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46" fillId="0" borderId="0" applyNumberFormat="0" applyFill="0" applyBorder="0" applyAlignment="0" applyProtection="0"/>
    <xf numFmtId="178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/>
    <xf numFmtId="190" fontId="51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78" fontId="52" fillId="0" borderId="0"/>
    <xf numFmtId="178" fontId="44" fillId="0" borderId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8" fontId="20" fillId="0" borderId="0"/>
    <xf numFmtId="166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8" fontId="50" fillId="0" borderId="0" applyFont="0" applyFill="0" applyBorder="0" applyAlignment="0" applyProtection="0"/>
    <xf numFmtId="188" fontId="53" fillId="0" borderId="8">
      <alignment horizontal="center"/>
    </xf>
  </cellStyleXfs>
  <cellXfs count="483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80" applyFont="1" applyFill="1" applyBorder="1" applyAlignment="1">
      <alignment horizontal="center" vertical="center"/>
    </xf>
    <xf numFmtId="174" fontId="14" fillId="5" borderId="0" xfId="9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3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0" fontId="14" fillId="5" borderId="0" xfId="0" applyFont="1" applyFill="1" applyAlignment="1">
      <alignment horizontal="left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0" fontId="17" fillId="0" borderId="0" xfId="0" applyFont="1" applyFill="1" applyBorder="1"/>
    <xf numFmtId="0" fontId="16" fillId="0" borderId="0" xfId="0" applyFont="1" applyFill="1" applyBorder="1"/>
    <xf numFmtId="37" fontId="15" fillId="8" borderId="12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8" borderId="0" xfId="0" applyFont="1" applyFill="1" applyBorder="1"/>
    <xf numFmtId="178" fontId="14" fillId="0" borderId="0" xfId="82" applyFont="1" applyFill="1" applyBorder="1" applyAlignment="1" applyProtection="1">
      <alignment horizontal="left" vertical="center"/>
    </xf>
    <xf numFmtId="178" fontId="2" fillId="0" borderId="0" xfId="77" applyFont="1"/>
    <xf numFmtId="172" fontId="2" fillId="0" borderId="0" xfId="54" applyNumberFormat="1" applyFont="1" applyBorder="1"/>
    <xf numFmtId="178" fontId="14" fillId="0" borderId="0" xfId="77" applyFont="1" applyBorder="1"/>
    <xf numFmtId="178" fontId="2" fillId="0" borderId="0" xfId="77" applyFont="1" applyBorder="1"/>
    <xf numFmtId="178" fontId="61" fillId="0" borderId="0" xfId="78" applyFont="1" applyAlignment="1">
      <alignment horizontal="right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77" applyFont="1"/>
    <xf numFmtId="172" fontId="2" fillId="0" borderId="0" xfId="56" applyNumberFormat="1" applyFont="1" applyBorder="1"/>
    <xf numFmtId="178" fontId="2" fillId="8" borderId="20" xfId="77" applyFont="1" applyFill="1" applyBorder="1" applyAlignment="1">
      <alignment horizontal="center"/>
    </xf>
    <xf numFmtId="0" fontId="14" fillId="0" borderId="0" xfId="78" applyNumberFormat="1" applyFont="1" applyBorder="1"/>
    <xf numFmtId="172" fontId="14" fillId="0" borderId="0" xfId="56" applyNumberFormat="1" applyFont="1" applyBorder="1"/>
    <xf numFmtId="172" fontId="14" fillId="0" borderId="0" xfId="56" applyNumberFormat="1" applyFont="1" applyFill="1" applyBorder="1"/>
    <xf numFmtId="172" fontId="2" fillId="0" borderId="0" xfId="56" applyNumberFormat="1" applyFont="1" applyFill="1" applyBorder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/>
    <xf numFmtId="0" fontId="6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21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78" fontId="14" fillId="0" borderId="24" xfId="81" applyFont="1" applyFill="1" applyBorder="1" applyAlignment="1"/>
    <xf numFmtId="178" fontId="14" fillId="0" borderId="0" xfId="81" applyFont="1" applyFill="1" applyBorder="1" applyAlignment="1"/>
    <xf numFmtId="178" fontId="2" fillId="0" borderId="0" xfId="81" applyFont="1" applyFill="1" applyBorder="1" applyAlignment="1"/>
    <xf numFmtId="178" fontId="21" fillId="0" borderId="0" xfId="96" applyFont="1" applyFill="1" applyBorder="1" applyAlignment="1">
      <alignment horizontal="left"/>
    </xf>
    <xf numFmtId="178" fontId="2" fillId="0" borderId="0" xfId="81" applyFont="1" applyFill="1" applyBorder="1" applyAlignment="1">
      <alignment horizontal="left"/>
    </xf>
    <xf numFmtId="178" fontId="2" fillId="0" borderId="0" xfId="96" applyFont="1" applyFill="1" applyBorder="1" applyAlignment="1">
      <alignment horizontal="left"/>
    </xf>
    <xf numFmtId="178" fontId="14" fillId="0" borderId="0" xfId="81" applyFont="1" applyFill="1" applyBorder="1" applyAlignment="1">
      <alignment horizontal="left"/>
    </xf>
    <xf numFmtId="178" fontId="2" fillId="0" borderId="0" xfId="96" applyFont="1" applyBorder="1" applyAlignment="1">
      <alignment horizontal="left"/>
    </xf>
    <xf numFmtId="178" fontId="14" fillId="0" borderId="0" xfId="96" applyFont="1" applyFill="1" applyBorder="1" applyAlignment="1">
      <alignment horizontal="left"/>
    </xf>
    <xf numFmtId="178" fontId="14" fillId="0" borderId="0" xfId="77" applyFont="1" applyAlignment="1">
      <alignment wrapText="1"/>
    </xf>
    <xf numFmtId="37" fontId="2" fillId="0" borderId="0" xfId="77" applyNumberFormat="1" applyFont="1" applyAlignment="1">
      <alignment horizontal="center" vertical="center"/>
    </xf>
    <xf numFmtId="0" fontId="0" fillId="0" borderId="0" xfId="0" applyFill="1" applyBorder="1"/>
    <xf numFmtId="0" fontId="14" fillId="5" borderId="26" xfId="0" applyFont="1" applyFill="1" applyBorder="1"/>
    <xf numFmtId="0" fontId="2" fillId="5" borderId="27" xfId="0" applyFont="1" applyFill="1" applyBorder="1"/>
    <xf numFmtId="0" fontId="14" fillId="0" borderId="27" xfId="0" applyFont="1" applyFill="1" applyBorder="1"/>
    <xf numFmtId="0" fontId="2" fillId="5" borderId="28" xfId="80" applyFont="1" applyFill="1" applyBorder="1" applyAlignment="1" applyProtection="1">
      <alignment horizontal="left" vertical="center" indent="1"/>
    </xf>
    <xf numFmtId="0" fontId="2" fillId="5" borderId="28" xfId="80" applyFont="1" applyFill="1" applyBorder="1" applyAlignment="1" applyProtection="1">
      <alignment horizontal="left" vertical="center" wrapText="1" indent="1"/>
    </xf>
    <xf numFmtId="0" fontId="14" fillId="5" borderId="28" xfId="80" applyFont="1" applyFill="1" applyBorder="1" applyAlignment="1" applyProtection="1">
      <alignment horizontal="left" vertical="center" indent="1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37" fontId="2" fillId="8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5" fillId="5" borderId="29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0" fontId="14" fillId="0" borderId="0" xfId="94" applyFont="1" applyFill="1" applyBorder="1" applyAlignment="1">
      <alignment horizontal="left" vertical="center" wrapText="1"/>
    </xf>
    <xf numFmtId="0" fontId="2" fillId="0" borderId="0" xfId="81" applyNumberFormat="1" applyFont="1" applyFill="1" applyAlignment="1">
      <alignment horizontal="left"/>
    </xf>
    <xf numFmtId="195" fontId="2" fillId="8" borderId="30" xfId="56" quotePrefix="1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32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0" fontId="2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4" fillId="0" borderId="0" xfId="54" applyNumberFormat="1" applyFont="1" applyFill="1" applyBorder="1" applyAlignment="1">
      <alignment horizontal="left" indent="1"/>
    </xf>
    <xf numFmtId="178" fontId="2" fillId="0" borderId="0" xfId="77" applyFont="1" applyAlignment="1">
      <alignment horizont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4" fontId="17" fillId="8" borderId="12" xfId="90" applyNumberFormat="1" applyFont="1" applyFill="1" applyBorder="1" applyAlignment="1">
      <alignment horizontal="center" vertical="center"/>
    </xf>
    <xf numFmtId="174" fontId="17" fillId="8" borderId="12" xfId="0" applyNumberFormat="1" applyFont="1" applyFill="1" applyBorder="1" applyAlignment="1">
      <alignment horizontal="center" vertical="center"/>
    </xf>
    <xf numFmtId="0" fontId="15" fillId="0" borderId="14" xfId="0" applyFont="1" applyFill="1" applyBorder="1"/>
    <xf numFmtId="0" fontId="14" fillId="0" borderId="21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33" xfId="0" applyFont="1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indent="1"/>
    </xf>
    <xf numFmtId="0" fontId="2" fillId="5" borderId="21" xfId="0" applyFont="1" applyFill="1" applyBorder="1" applyAlignment="1">
      <alignment horizontal="left" indent="2"/>
    </xf>
    <xf numFmtId="0" fontId="21" fillId="7" borderId="0" xfId="0" applyFont="1" applyFill="1" applyAlignment="1">
      <alignment horizontal="left"/>
    </xf>
    <xf numFmtId="0" fontId="2" fillId="7" borderId="0" xfId="0" applyFont="1" applyFill="1" applyAlignment="1">
      <alignment horizontal="left" indent="2"/>
    </xf>
    <xf numFmtId="0" fontId="2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5"/>
    </xf>
    <xf numFmtId="0" fontId="2" fillId="5" borderId="0" xfId="0" applyFont="1" applyFill="1" applyAlignment="1">
      <alignment horizontal="left" indent="2"/>
    </xf>
    <xf numFmtId="0" fontId="2" fillId="5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 indent="2"/>
    </xf>
    <xf numFmtId="0" fontId="2" fillId="5" borderId="11" xfId="0" applyFont="1" applyFill="1" applyBorder="1" applyAlignment="1">
      <alignment horizontal="center" vertical="center"/>
    </xf>
    <xf numFmtId="0" fontId="57" fillId="0" borderId="0" xfId="0" applyFont="1" applyFill="1"/>
    <xf numFmtId="37" fontId="57" fillId="0" borderId="0" xfId="0" applyNumberFormat="1" applyFont="1" applyFill="1"/>
    <xf numFmtId="0" fontId="16" fillId="5" borderId="21" xfId="0" applyFont="1" applyFill="1" applyBorder="1"/>
    <xf numFmtId="0" fontId="58" fillId="0" borderId="0" xfId="0" applyFont="1" applyFill="1"/>
    <xf numFmtId="37" fontId="58" fillId="0" borderId="0" xfId="0" applyNumberFormat="1" applyFont="1" applyFill="1"/>
    <xf numFmtId="0" fontId="16" fillId="5" borderId="0" xfId="0" applyFont="1" applyFill="1" applyBorder="1" applyAlignment="1">
      <alignment horizontal="center"/>
    </xf>
    <xf numFmtId="0" fontId="2" fillId="0" borderId="31" xfId="0" applyFont="1" applyFill="1" applyBorder="1" applyAlignment="1">
      <alignment wrapText="1"/>
    </xf>
    <xf numFmtId="37" fontId="2" fillId="0" borderId="12" xfId="0" applyNumberFormat="1" applyFont="1" applyFill="1" applyBorder="1" applyAlignment="1">
      <alignment horizontal="center"/>
    </xf>
    <xf numFmtId="37" fontId="2" fillId="5" borderId="0" xfId="0" applyNumberFormat="1" applyFont="1" applyFill="1" applyBorder="1"/>
    <xf numFmtId="37" fontId="15" fillId="0" borderId="12" xfId="0" applyNumberFormat="1" applyFont="1" applyFill="1" applyBorder="1" applyAlignment="1">
      <alignment horizontal="center" vertical="center"/>
    </xf>
    <xf numFmtId="37" fontId="15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4" fillId="8" borderId="38" xfId="53" applyNumberFormat="1" applyFont="1" applyFill="1" applyBorder="1" applyAlignment="1">
      <alignment horizontal="center"/>
    </xf>
    <xf numFmtId="37" fontId="14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174" fontId="2" fillId="8" borderId="39" xfId="90" applyNumberFormat="1" applyFont="1" applyFill="1" applyBorder="1" applyAlignment="1">
      <alignment horizontal="center"/>
    </xf>
    <xf numFmtId="174" fontId="2" fillId="8" borderId="39" xfId="0" applyNumberFormat="1" applyFont="1" applyFill="1" applyBorder="1" applyAlignment="1">
      <alignment horizontal="center" vertical="center"/>
    </xf>
    <xf numFmtId="173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 vertical="center"/>
    </xf>
    <xf numFmtId="174" fontId="2" fillId="8" borderId="39" xfId="90" applyNumberFormat="1" applyFont="1" applyFill="1" applyBorder="1" applyAlignment="1">
      <alignment horizontal="center" vertical="center"/>
    </xf>
    <xf numFmtId="174" fontId="2" fillId="8" borderId="39" xfId="0" applyNumberFormat="1" applyFont="1" applyFill="1" applyBorder="1" applyAlignment="1">
      <alignment horizontal="center"/>
    </xf>
    <xf numFmtId="37" fontId="2" fillId="8" borderId="39" xfId="53" applyNumberFormat="1" applyFont="1" applyFill="1" applyBorder="1" applyAlignment="1">
      <alignment horizontal="center"/>
    </xf>
    <xf numFmtId="37" fontId="16" fillId="8" borderId="39" xfId="53" applyNumberFormat="1" applyFont="1" applyFill="1" applyBorder="1" applyAlignment="1">
      <alignment horizontal="center"/>
    </xf>
    <xf numFmtId="174" fontId="16" fillId="8" borderId="39" xfId="9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3" fontId="14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7" fontId="14" fillId="0" borderId="38" xfId="53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37" fontId="2" fillId="0" borderId="39" xfId="53" applyNumberFormat="1" applyFont="1" applyFill="1" applyBorder="1" applyAlignment="1">
      <alignment horizontal="center"/>
    </xf>
    <xf numFmtId="37" fontId="16" fillId="0" borderId="39" xfId="53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/>
    </xf>
    <xf numFmtId="194" fontId="2" fillId="0" borderId="39" xfId="0" applyNumberFormat="1" applyFont="1" applyFill="1" applyBorder="1" applyAlignment="1">
      <alignment horizontal="center"/>
    </xf>
    <xf numFmtId="37" fontId="2" fillId="0" borderId="39" xfId="0" applyNumberFormat="1" applyFont="1" applyFill="1" applyBorder="1" applyAlignment="1">
      <alignment horizontal="center"/>
    </xf>
    <xf numFmtId="174" fontId="2" fillId="8" borderId="39" xfId="91" applyNumberFormat="1" applyFont="1" applyFill="1" applyBorder="1" applyAlignment="1">
      <alignment horizontal="center" vertical="center"/>
    </xf>
    <xf numFmtId="174" fontId="2" fillId="8" borderId="39" xfId="91" applyNumberFormat="1" applyFont="1" applyFill="1" applyBorder="1" applyAlignment="1">
      <alignment horizontal="center"/>
    </xf>
    <xf numFmtId="37" fontId="14" fillId="8" borderId="39" xfId="53" applyNumberFormat="1" applyFont="1" applyFill="1" applyBorder="1" applyAlignment="1">
      <alignment horizontal="center"/>
    </xf>
    <xf numFmtId="37" fontId="14" fillId="0" borderId="39" xfId="53" applyNumberFormat="1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2" fillId="5" borderId="0" xfId="79" applyFont="1" applyFill="1" applyBorder="1" applyAlignment="1">
      <alignment horizontal="left" indent="1"/>
    </xf>
    <xf numFmtId="37" fontId="2" fillId="8" borderId="20" xfId="55" applyNumberFormat="1" applyFont="1" applyFill="1" applyBorder="1" applyAlignment="1">
      <alignment horizontal="center" vertical="center"/>
    </xf>
    <xf numFmtId="37" fontId="2" fillId="8" borderId="39" xfId="55" applyNumberFormat="1" applyFont="1" applyFill="1" applyBorder="1" applyAlignment="1">
      <alignment horizontal="center" vertical="center"/>
    </xf>
    <xf numFmtId="37" fontId="14" fillId="8" borderId="39" xfId="55" applyNumberFormat="1" applyFont="1" applyFill="1" applyBorder="1" applyAlignment="1">
      <alignment horizontal="center" vertical="center"/>
    </xf>
    <xf numFmtId="178" fontId="2" fillId="8" borderId="20" xfId="77" applyFont="1" applyFill="1" applyBorder="1"/>
    <xf numFmtId="178" fontId="2" fillId="8" borderId="39" xfId="77" applyFont="1" applyFill="1" applyBorder="1"/>
    <xf numFmtId="178" fontId="2" fillId="8" borderId="39" xfId="77" applyFont="1" applyFill="1" applyBorder="1" applyAlignment="1">
      <alignment horizontal="center" vertical="center"/>
    </xf>
    <xf numFmtId="37" fontId="2" fillId="8" borderId="39" xfId="77" applyNumberFormat="1" applyFont="1" applyFill="1" applyBorder="1" applyAlignment="1">
      <alignment horizontal="center" vertical="center"/>
    </xf>
    <xf numFmtId="196" fontId="2" fillId="8" borderId="39" xfId="77" applyNumberFormat="1" applyFont="1" applyFill="1" applyBorder="1" applyAlignment="1">
      <alignment horizontal="center" vertical="center"/>
    </xf>
    <xf numFmtId="37" fontId="14" fillId="8" borderId="39" xfId="77" applyNumberFormat="1" applyFont="1" applyFill="1" applyBorder="1" applyAlignment="1">
      <alignment horizontal="center" vertical="center"/>
    </xf>
    <xf numFmtId="37" fontId="14" fillId="8" borderId="44" xfId="77" applyNumberFormat="1" applyFont="1" applyFill="1" applyBorder="1" applyAlignment="1">
      <alignment horizontal="center" vertical="center"/>
    </xf>
    <xf numFmtId="37" fontId="2" fillId="8" borderId="38" xfId="0" applyNumberFormat="1" applyFont="1" applyFill="1" applyBorder="1" applyAlignment="1">
      <alignment horizontal="center"/>
    </xf>
    <xf numFmtId="174" fontId="17" fillId="8" borderId="39" xfId="0" applyNumberFormat="1" applyFont="1" applyFill="1" applyBorder="1" applyAlignment="1">
      <alignment horizontal="center"/>
    </xf>
    <xf numFmtId="37" fontId="2" fillId="8" borderId="44" xfId="0" applyNumberFormat="1" applyFont="1" applyFill="1" applyBorder="1" applyAlignment="1">
      <alignment horizontal="center"/>
    </xf>
    <xf numFmtId="37" fontId="15" fillId="8" borderId="38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 vertical="center"/>
    </xf>
    <xf numFmtId="37" fontId="15" fillId="8" borderId="39" xfId="0" applyNumberFormat="1" applyFont="1" applyFill="1" applyBorder="1" applyAlignment="1">
      <alignment horizontal="center"/>
    </xf>
    <xf numFmtId="37" fontId="14" fillId="8" borderId="45" xfId="0" applyNumberFormat="1" applyFont="1" applyFill="1" applyBorder="1" applyAlignment="1">
      <alignment horizontal="center"/>
    </xf>
    <xf numFmtId="0" fontId="14" fillId="5" borderId="23" xfId="80" applyFont="1" applyFill="1" applyBorder="1" applyAlignment="1" applyProtection="1">
      <alignment horizontal="left" vertical="center" indent="1"/>
      <protection locked="0"/>
    </xf>
    <xf numFmtId="37" fontId="14" fillId="8" borderId="46" xfId="0" applyNumberFormat="1" applyFont="1" applyFill="1" applyBorder="1" applyAlignment="1">
      <alignment horizontal="center"/>
    </xf>
    <xf numFmtId="37" fontId="14" fillId="8" borderId="46" xfId="54" applyNumberFormat="1" applyFont="1" applyFill="1" applyBorder="1" applyAlignment="1">
      <alignment horizontal="center"/>
    </xf>
    <xf numFmtId="37" fontId="2" fillId="8" borderId="38" xfId="54" applyNumberFormat="1" applyFont="1" applyFill="1" applyBorder="1" applyAlignment="1">
      <alignment horizontal="center"/>
    </xf>
    <xf numFmtId="37" fontId="2" fillId="8" borderId="39" xfId="54" applyNumberFormat="1" applyFont="1" applyFill="1" applyBorder="1" applyAlignment="1">
      <alignment horizontal="center"/>
    </xf>
    <xf numFmtId="37" fontId="14" fillId="8" borderId="39" xfId="54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2" fillId="8" borderId="38" xfId="0" applyFont="1" applyFill="1" applyBorder="1"/>
    <xf numFmtId="37" fontId="2" fillId="8" borderId="39" xfId="0" applyNumberFormat="1" applyFont="1" applyFill="1" applyBorder="1"/>
    <xf numFmtId="9" fontId="2" fillId="8" borderId="40" xfId="91" applyFont="1" applyFill="1" applyBorder="1" applyAlignment="1">
      <alignment horizontal="center"/>
    </xf>
    <xf numFmtId="38" fontId="15" fillId="8" borderId="38" xfId="0" applyNumberFormat="1" applyFont="1" applyFill="1" applyBorder="1" applyAlignment="1">
      <alignment horizontal="center" vertical="center" wrapText="1"/>
    </xf>
    <xf numFmtId="38" fontId="15" fillId="8" borderId="39" xfId="0" applyNumberFormat="1" applyFont="1" applyFill="1" applyBorder="1" applyAlignment="1">
      <alignment horizontal="center" vertical="center" wrapText="1"/>
    </xf>
    <xf numFmtId="2" fontId="15" fillId="8" borderId="40" xfId="0" applyNumberFormat="1" applyFont="1" applyFill="1" applyBorder="1" applyAlignment="1">
      <alignment horizontal="center"/>
    </xf>
    <xf numFmtId="0" fontId="14" fillId="5" borderId="50" xfId="0" applyFont="1" applyFill="1" applyBorder="1"/>
    <xf numFmtId="0" fontId="14" fillId="5" borderId="51" xfId="0" applyFont="1" applyFill="1" applyBorder="1" applyAlignment="1">
      <alignment horizontal="center"/>
    </xf>
    <xf numFmtId="37" fontId="14" fillId="8" borderId="52" xfId="0" applyNumberFormat="1" applyFont="1" applyFill="1" applyBorder="1" applyAlignment="1">
      <alignment horizontal="center"/>
    </xf>
    <xf numFmtId="0" fontId="15" fillId="8" borderId="43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21" xfId="0" applyFont="1" applyFill="1" applyBorder="1" applyAlignment="1">
      <alignment wrapText="1"/>
    </xf>
    <xf numFmtId="0" fontId="17" fillId="0" borderId="0" xfId="0" applyFont="1"/>
    <xf numFmtId="43" fontId="17" fillId="5" borderId="0" xfId="53" applyFont="1" applyFill="1" applyBorder="1"/>
    <xf numFmtId="0" fontId="16" fillId="0" borderId="0" xfId="0" applyFont="1" applyFill="1" applyAlignment="1">
      <alignment horizontal="left" vertical="center" wrapText="1"/>
    </xf>
    <xf numFmtId="195" fontId="2" fillId="8" borderId="30" xfId="56" quotePrefix="1" applyNumberFormat="1" applyFont="1" applyFill="1" applyBorder="1" applyAlignment="1">
      <alignment horizontal="center" vertical="center"/>
    </xf>
    <xf numFmtId="37" fontId="15" fillId="0" borderId="38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37" fontId="14" fillId="0" borderId="45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77" fontId="15" fillId="0" borderId="53" xfId="0" applyNumberFormat="1" applyFont="1" applyFill="1" applyBorder="1"/>
    <xf numFmtId="177" fontId="15" fillId="0" borderId="54" xfId="0" applyNumberFormat="1" applyFont="1" applyFill="1" applyBorder="1"/>
    <xf numFmtId="196" fontId="2" fillId="0" borderId="39" xfId="77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21" fillId="9" borderId="0" xfId="0" applyFont="1" applyFill="1" applyBorder="1" applyAlignment="1">
      <alignment horizontal="left" indent="1"/>
    </xf>
    <xf numFmtId="0" fontId="16" fillId="5" borderId="1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indent="2"/>
    </xf>
    <xf numFmtId="174" fontId="16" fillId="8" borderId="39" xfId="91" applyNumberFormat="1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2"/>
    </xf>
    <xf numFmtId="37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4" fontId="2" fillId="0" borderId="39" xfId="0" applyNumberFormat="1" applyFont="1" applyFill="1" applyBorder="1" applyAlignment="1">
      <alignment horizontal="center" vertical="center"/>
    </xf>
    <xf numFmtId="173" fontId="2" fillId="0" borderId="39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37" fontId="2" fillId="0" borderId="39" xfId="0" applyNumberFormat="1" applyFont="1" applyFill="1" applyBorder="1" applyAlignment="1">
      <alignment horizontal="center" vertical="center"/>
    </xf>
    <xf numFmtId="194" fontId="2" fillId="0" borderId="39" xfId="0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174" fontId="16" fillId="0" borderId="39" xfId="91" applyNumberFormat="1" applyFont="1" applyFill="1" applyBorder="1" applyAlignment="1">
      <alignment horizontal="center"/>
    </xf>
    <xf numFmtId="38" fontId="15" fillId="0" borderId="38" xfId="0" applyNumberFormat="1" applyFont="1" applyFill="1" applyBorder="1" applyAlignment="1">
      <alignment horizontal="center" vertical="center" wrapText="1"/>
    </xf>
    <xf numFmtId="38" fontId="15" fillId="0" borderId="39" xfId="0" applyNumberFormat="1" applyFont="1" applyFill="1" applyBorder="1" applyAlignment="1">
      <alignment horizontal="center" vertical="center" wrapText="1"/>
    </xf>
    <xf numFmtId="2" fontId="15" fillId="0" borderId="40" xfId="0" applyNumberFormat="1" applyFont="1" applyFill="1" applyBorder="1" applyAlignment="1">
      <alignment horizontal="center"/>
    </xf>
    <xf numFmtId="37" fontId="14" fillId="0" borderId="39" xfId="0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 vertical="center"/>
    </xf>
    <xf numFmtId="174" fontId="2" fillId="0" borderId="39" xfId="0" applyNumberFormat="1" applyFont="1" applyFill="1" applyBorder="1" applyAlignment="1">
      <alignment horizontal="center"/>
    </xf>
    <xf numFmtId="174" fontId="16" fillId="0" borderId="39" xfId="9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/>
    </xf>
    <xf numFmtId="39" fontId="2" fillId="0" borderId="39" xfId="0" applyNumberFormat="1" applyFont="1" applyFill="1" applyBorder="1" applyAlignment="1">
      <alignment horizontal="center"/>
    </xf>
    <xf numFmtId="2" fontId="2" fillId="8" borderId="39" xfId="53" applyNumberFormat="1" applyFont="1" applyFill="1" applyBorder="1" applyAlignment="1">
      <alignment horizontal="center"/>
    </xf>
    <xf numFmtId="2" fontId="2" fillId="0" borderId="39" xfId="53" applyNumberFormat="1" applyFont="1" applyFill="1" applyBorder="1" applyAlignment="1">
      <alignment horizontal="center"/>
    </xf>
    <xf numFmtId="2" fontId="2" fillId="8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 vertical="center"/>
    </xf>
    <xf numFmtId="39" fontId="2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2" fillId="8" borderId="52" xfId="0" applyNumberFormat="1" applyFont="1" applyFill="1" applyBorder="1" applyAlignment="1">
      <alignment horizontal="center"/>
    </xf>
    <xf numFmtId="39" fontId="2" fillId="0" borderId="52" xfId="0" applyNumberFormat="1" applyFont="1" applyFill="1" applyBorder="1" applyAlignment="1">
      <alignment horizontal="center"/>
    </xf>
    <xf numFmtId="37" fontId="2" fillId="0" borderId="20" xfId="55" applyNumberFormat="1" applyFont="1" applyFill="1" applyBorder="1" applyAlignment="1">
      <alignment horizontal="center" vertical="center"/>
    </xf>
    <xf numFmtId="37" fontId="14" fillId="0" borderId="39" xfId="55" applyNumberFormat="1" applyFont="1" applyFill="1" applyBorder="1" applyAlignment="1">
      <alignment horizontal="center" vertical="center"/>
    </xf>
    <xf numFmtId="178" fontId="2" fillId="0" borderId="0" xfId="77" applyFont="1" applyFill="1"/>
    <xf numFmtId="178" fontId="61" fillId="0" borderId="0" xfId="78" applyFont="1" applyAlignment="1">
      <alignment horizontal="right" vertical="center"/>
    </xf>
    <xf numFmtId="178" fontId="2" fillId="0" borderId="20" xfId="77" applyFont="1" applyFill="1" applyBorder="1"/>
    <xf numFmtId="178" fontId="2" fillId="0" borderId="39" xfId="77" applyFont="1" applyFill="1" applyBorder="1"/>
    <xf numFmtId="178" fontId="2" fillId="0" borderId="39" xfId="77" applyFont="1" applyFill="1" applyBorder="1" applyAlignment="1">
      <alignment horizontal="center" vertical="center"/>
    </xf>
    <xf numFmtId="37" fontId="2" fillId="0" borderId="39" xfId="77" applyNumberFormat="1" applyFont="1" applyFill="1" applyBorder="1" applyAlignment="1">
      <alignment horizontal="center" vertical="center"/>
    </xf>
    <xf numFmtId="37" fontId="14" fillId="0" borderId="39" xfId="77" applyNumberFormat="1" applyFont="1" applyFill="1" applyBorder="1" applyAlignment="1">
      <alignment horizontal="center" vertical="center"/>
    </xf>
    <xf numFmtId="37" fontId="14" fillId="0" borderId="44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2" fillId="0" borderId="38" xfId="0" applyNumberFormat="1" applyFont="1" applyFill="1" applyBorder="1" applyAlignment="1">
      <alignment horizontal="center"/>
    </xf>
    <xf numFmtId="174" fontId="17" fillId="0" borderId="39" xfId="0" applyNumberFormat="1" applyFont="1" applyFill="1" applyBorder="1" applyAlignment="1">
      <alignment horizontal="center"/>
    </xf>
    <xf numFmtId="37" fontId="2" fillId="0" borderId="44" xfId="0" applyNumberFormat="1" applyFont="1" applyFill="1" applyBorder="1" applyAlignment="1">
      <alignment horizontal="center"/>
    </xf>
    <xf numFmtId="174" fontId="17" fillId="0" borderId="12" xfId="9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174" fontId="17" fillId="0" borderId="12" xfId="0" applyNumberFormat="1" applyFont="1" applyFill="1" applyBorder="1" applyAlignment="1">
      <alignment horizontal="center" vertical="center"/>
    </xf>
    <xf numFmtId="37" fontId="15" fillId="0" borderId="39" xfId="0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/>
    </xf>
    <xf numFmtId="37" fontId="2" fillId="0" borderId="38" xfId="54" applyNumberFormat="1" applyFont="1" applyFill="1" applyBorder="1" applyAlignment="1">
      <alignment horizontal="center"/>
    </xf>
    <xf numFmtId="37" fontId="2" fillId="0" borderId="39" xfId="54" applyNumberFormat="1" applyFont="1" applyFill="1" applyBorder="1" applyAlignment="1">
      <alignment horizontal="center"/>
    </xf>
    <xf numFmtId="37" fontId="14" fillId="0" borderId="39" xfId="54" applyNumberFormat="1" applyFont="1" applyFill="1" applyBorder="1" applyAlignment="1">
      <alignment horizontal="center"/>
    </xf>
    <xf numFmtId="37" fontId="14" fillId="0" borderId="46" xfId="54" applyNumberFormat="1" applyFont="1" applyFill="1" applyBorder="1" applyAlignment="1">
      <alignment horizontal="center"/>
    </xf>
    <xf numFmtId="0" fontId="2" fillId="0" borderId="38" xfId="0" applyFont="1" applyFill="1" applyBorder="1"/>
    <xf numFmtId="37" fontId="2" fillId="0" borderId="39" xfId="0" applyNumberFormat="1" applyFont="1" applyFill="1" applyBorder="1"/>
    <xf numFmtId="9" fontId="2" fillId="0" borderId="40" xfId="91" applyFont="1" applyFill="1" applyBorder="1" applyAlignment="1">
      <alignment horizontal="center"/>
    </xf>
    <xf numFmtId="37" fontId="14" fillId="0" borderId="52" xfId="0" applyNumberFormat="1" applyFont="1" applyFill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4" fillId="0" borderId="0" xfId="77" applyNumberFormat="1" applyFont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9" fillId="0" borderId="0" xfId="70" applyFont="1" applyFill="1" applyAlignment="1" applyProtection="1">
      <alignment vertical="center"/>
    </xf>
    <xf numFmtId="0" fontId="19" fillId="0" borderId="0" xfId="70" applyFont="1" applyAlignment="1" applyProtection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1" fontId="2" fillId="0" borderId="0" xfId="77" applyNumberFormat="1" applyFont="1" applyAlignment="1">
      <alignment horizontal="center"/>
    </xf>
    <xf numFmtId="37" fontId="2" fillId="0" borderId="0" xfId="56" applyNumberFormat="1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73" fontId="14" fillId="0" borderId="0" xfId="0" applyNumberFormat="1" applyFont="1" applyFill="1" applyBorder="1" applyAlignment="1">
      <alignment horizontal="center"/>
    </xf>
    <xf numFmtId="0" fontId="2" fillId="5" borderId="64" xfId="80" applyFont="1" applyFill="1" applyBorder="1" applyAlignment="1" applyProtection="1">
      <alignment horizontal="left" vertical="center" indent="1"/>
      <protection locked="0"/>
    </xf>
    <xf numFmtId="0" fontId="14" fillId="5" borderId="47" xfId="80" applyFont="1" applyFill="1" applyBorder="1" applyAlignment="1" applyProtection="1">
      <alignment horizontal="left" vertical="center" wrapText="1" indent="1"/>
    </xf>
    <xf numFmtId="0" fontId="63" fillId="0" borderId="0" xfId="0" applyFont="1"/>
    <xf numFmtId="0" fontId="15" fillId="9" borderId="0" xfId="0" applyFont="1" applyFill="1" applyBorder="1"/>
    <xf numFmtId="37" fontId="14" fillId="9" borderId="0" xfId="0" applyNumberFormat="1" applyFont="1" applyFill="1" applyBorder="1" applyAlignment="1">
      <alignment horizontal="center"/>
    </xf>
    <xf numFmtId="37" fontId="15" fillId="9" borderId="0" xfId="0" applyNumberFormat="1" applyFont="1" applyFill="1" applyBorder="1" applyAlignment="1">
      <alignment horizontal="center" vertical="center"/>
    </xf>
    <xf numFmtId="0" fontId="14" fillId="0" borderId="0" xfId="78" applyNumberFormat="1" applyFont="1" applyFill="1" applyAlignment="1">
      <alignment horizontal="left"/>
    </xf>
    <xf numFmtId="172" fontId="14" fillId="0" borderId="0" xfId="54" applyNumberFormat="1" applyFont="1" applyFill="1" applyBorder="1" applyAlignment="1">
      <alignment horizontal="center"/>
    </xf>
    <xf numFmtId="172" fontId="2" fillId="0" borderId="0" xfId="54" applyNumberFormat="1" applyFont="1" applyBorder="1" applyAlignment="1">
      <alignment horizontal="left"/>
    </xf>
    <xf numFmtId="172" fontId="2" fillId="0" borderId="0" xfId="54" applyNumberFormat="1" applyFont="1" applyFill="1" applyBorder="1" applyAlignment="1">
      <alignment horizontal="left"/>
    </xf>
    <xf numFmtId="172" fontId="14" fillId="0" borderId="0" xfId="54" applyNumberFormat="1" applyFont="1" applyBorder="1" applyAlignment="1">
      <alignment horizontal="center"/>
    </xf>
    <xf numFmtId="0" fontId="2" fillId="0" borderId="0" xfId="78" applyNumberFormat="1" applyFont="1" applyFill="1" applyAlignment="1">
      <alignment horizontal="left"/>
    </xf>
    <xf numFmtId="172" fontId="2" fillId="8" borderId="39" xfId="53" applyNumberFormat="1" applyFont="1" applyFill="1" applyBorder="1" applyAlignment="1">
      <alignment horizontal="center" vertical="center"/>
    </xf>
    <xf numFmtId="172" fontId="14" fillId="8" borderId="39" xfId="53" applyNumberFormat="1" applyFont="1" applyFill="1" applyBorder="1" applyAlignment="1">
      <alignment horizontal="center" vertical="center"/>
    </xf>
    <xf numFmtId="0" fontId="14" fillId="0" borderId="33" xfId="78" applyNumberFormat="1" applyFont="1" applyFill="1" applyBorder="1" applyAlignment="1">
      <alignment horizontal="left"/>
    </xf>
    <xf numFmtId="172" fontId="14" fillId="8" borderId="44" xfId="53" applyNumberFormat="1" applyFont="1" applyFill="1" applyBorder="1" applyAlignment="1">
      <alignment horizontal="center" vertical="center"/>
    </xf>
    <xf numFmtId="172" fontId="14" fillId="0" borderId="0" xfId="53" applyNumberFormat="1" applyFont="1" applyFill="1" applyBorder="1" applyAlignment="1">
      <alignment horizontal="center" vertical="center"/>
    </xf>
    <xf numFmtId="9" fontId="14" fillId="0" borderId="67" xfId="91" applyFont="1" applyFill="1" applyBorder="1" applyAlignment="1">
      <alignment horizontal="center" vertical="center"/>
    </xf>
    <xf numFmtId="0" fontId="65" fillId="0" borderId="0" xfId="0" applyFont="1"/>
    <xf numFmtId="172" fontId="14" fillId="0" borderId="25" xfId="53" applyNumberFormat="1" applyFont="1" applyFill="1" applyBorder="1" applyAlignment="1">
      <alignment horizontal="center" vertical="center"/>
    </xf>
    <xf numFmtId="9" fontId="14" fillId="0" borderId="33" xfId="90" applyFont="1" applyFill="1" applyBorder="1" applyAlignment="1">
      <alignment horizontal="center" vertical="center"/>
    </xf>
    <xf numFmtId="172" fontId="2" fillId="0" borderId="39" xfId="53" applyNumberFormat="1" applyFont="1" applyFill="1" applyBorder="1" applyAlignment="1">
      <alignment horizontal="center" vertical="center"/>
    </xf>
    <xf numFmtId="172" fontId="14" fillId="0" borderId="39" xfId="53" applyNumberFormat="1" applyFont="1" applyFill="1" applyBorder="1" applyAlignment="1">
      <alignment horizontal="center" vertical="center"/>
    </xf>
    <xf numFmtId="172" fontId="2" fillId="8" borderId="39" xfId="53" applyNumberFormat="1" applyFont="1" applyFill="1" applyBorder="1" applyAlignment="1">
      <alignment horizontal="center" vertical="top"/>
    </xf>
    <xf numFmtId="172" fontId="2" fillId="0" borderId="39" xfId="53" applyNumberFormat="1" applyFont="1" applyFill="1" applyBorder="1" applyAlignment="1">
      <alignment horizontal="center" vertical="top"/>
    </xf>
    <xf numFmtId="172" fontId="2" fillId="0" borderId="0" xfId="53" applyNumberFormat="1" applyFont="1" applyBorder="1"/>
    <xf numFmtId="172" fontId="2" fillId="0" borderId="0" xfId="53" applyNumberFormat="1" applyFont="1" applyBorder="1" applyAlignment="1">
      <alignment horizontal="center" vertical="center"/>
    </xf>
    <xf numFmtId="172" fontId="2" fillId="0" borderId="0" xfId="53" applyNumberFormat="1" applyFont="1" applyFill="1" applyBorder="1" applyAlignment="1">
      <alignment horizontal="center" vertical="center"/>
    </xf>
    <xf numFmtId="172" fontId="14" fillId="0" borderId="0" xfId="53" applyNumberFormat="1" applyFont="1" applyBorder="1"/>
    <xf numFmtId="172" fontId="14" fillId="0" borderId="0" xfId="53" applyNumberFormat="1" applyFont="1" applyBorder="1" applyAlignment="1">
      <alignment horizontal="center" vertical="center"/>
    </xf>
    <xf numFmtId="194" fontId="2" fillId="0" borderId="0" xfId="77" applyNumberFormat="1" applyFont="1" applyAlignment="1">
      <alignment horizontal="center"/>
    </xf>
    <xf numFmtId="172" fontId="14" fillId="0" borderId="0" xfId="53" applyNumberFormat="1" applyFont="1"/>
    <xf numFmtId="172" fontId="2" fillId="0" borderId="0" xfId="56" applyNumberFormat="1" applyFont="1" applyBorder="1" applyAlignment="1">
      <alignment horizontal="left" indent="1"/>
    </xf>
    <xf numFmtId="172" fontId="14" fillId="0" borderId="0" xfId="56" applyNumberFormat="1" applyFont="1" applyBorder="1" applyAlignment="1">
      <alignment horizontal="left" indent="1"/>
    </xf>
    <xf numFmtId="172" fontId="2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Border="1" applyAlignment="1">
      <alignment horizontal="left"/>
    </xf>
    <xf numFmtId="178" fontId="14" fillId="0" borderId="33" xfId="81" applyFont="1" applyFill="1" applyBorder="1" applyAlignment="1">
      <alignment horizontal="left"/>
    </xf>
    <xf numFmtId="3" fontId="2" fillId="8" borderId="0" xfId="56" applyNumberFormat="1" applyFont="1" applyFill="1" applyBorder="1" applyAlignment="1">
      <alignment horizontal="center" vertical="center"/>
    </xf>
    <xf numFmtId="172" fontId="2" fillId="8" borderId="0" xfId="56" applyNumberFormat="1" applyFont="1" applyFill="1" applyBorder="1"/>
    <xf numFmtId="172" fontId="2" fillId="8" borderId="0" xfId="53" applyNumberFormat="1" applyFont="1" applyFill="1" applyBorder="1" applyAlignment="1">
      <alignment horizontal="center" vertical="center"/>
    </xf>
    <xf numFmtId="172" fontId="2" fillId="0" borderId="0" xfId="53" applyNumberFormat="1" applyFont="1" applyFill="1" applyBorder="1"/>
    <xf numFmtId="172" fontId="2" fillId="8" borderId="0" xfId="53" applyNumberFormat="1" applyFont="1" applyFill="1" applyBorder="1"/>
    <xf numFmtId="172" fontId="14" fillId="0" borderId="0" xfId="53" applyNumberFormat="1" applyFont="1" applyFill="1" applyBorder="1"/>
    <xf numFmtId="172" fontId="14" fillId="8" borderId="0" xfId="53" applyNumberFormat="1" applyFont="1" applyFill="1" applyBorder="1"/>
    <xf numFmtId="172" fontId="14" fillId="8" borderId="0" xfId="53" applyNumberFormat="1" applyFont="1" applyFill="1" applyBorder="1" applyAlignment="1">
      <alignment horizontal="center" vertical="center"/>
    </xf>
    <xf numFmtId="172" fontId="14" fillId="8" borderId="4" xfId="53" applyNumberFormat="1" applyFont="1" applyFill="1" applyBorder="1" applyAlignment="1">
      <alignment horizontal="center" vertical="center"/>
    </xf>
    <xf numFmtId="172" fontId="14" fillId="0" borderId="4" xfId="53" applyNumberFormat="1" applyFont="1" applyFill="1" applyBorder="1"/>
    <xf numFmtId="172" fontId="14" fillId="8" borderId="4" xfId="53" applyNumberFormat="1" applyFont="1" applyFill="1" applyBorder="1"/>
    <xf numFmtId="172" fontId="14" fillId="0" borderId="4" xfId="53" applyNumberFormat="1" applyFont="1" applyBorder="1"/>
    <xf numFmtId="172" fontId="14" fillId="8" borderId="68" xfId="53" applyNumberFormat="1" applyFont="1" applyFill="1" applyBorder="1" applyAlignment="1">
      <alignment horizontal="center" vertical="center"/>
    </xf>
    <xf numFmtId="172" fontId="14" fillId="0" borderId="68" xfId="53" applyNumberFormat="1" applyFont="1" applyFill="1" applyBorder="1"/>
    <xf numFmtId="172" fontId="14" fillId="8" borderId="68" xfId="53" applyNumberFormat="1" applyFont="1" applyFill="1" applyBorder="1"/>
    <xf numFmtId="172" fontId="14" fillId="0" borderId="68" xfId="53" applyNumberFormat="1" applyFont="1" applyFill="1" applyBorder="1" applyAlignment="1">
      <alignment horizontal="left"/>
    </xf>
    <xf numFmtId="3" fontId="2" fillId="8" borderId="40" xfId="90" applyNumberFormat="1" applyFont="1" applyFill="1" applyBorder="1" applyAlignment="1">
      <alignment horizontal="center"/>
    </xf>
    <xf numFmtId="3" fontId="2" fillId="0" borderId="40" xfId="90" applyNumberFormat="1" applyFont="1" applyFill="1" applyBorder="1" applyAlignment="1">
      <alignment horizontal="center"/>
    </xf>
    <xf numFmtId="174" fontId="14" fillId="0" borderId="0" xfId="90" applyNumberFormat="1" applyFont="1"/>
    <xf numFmtId="174" fontId="2" fillId="0" borderId="0" xfId="90" applyNumberFormat="1" applyFont="1"/>
    <xf numFmtId="174" fontId="0" fillId="0" borderId="0" xfId="90" applyNumberFormat="1" applyFont="1" applyFill="1"/>
    <xf numFmtId="174" fontId="15" fillId="5" borderId="0" xfId="90" applyNumberFormat="1" applyFont="1" applyFill="1" applyBorder="1"/>
    <xf numFmtId="172" fontId="2" fillId="0" borderId="0" xfId="53" applyNumberFormat="1" applyFont="1" applyAlignment="1">
      <alignment horizontal="center" vertical="center"/>
    </xf>
    <xf numFmtId="172" fontId="2" fillId="0" borderId="0" xfId="53" applyNumberFormat="1" applyFont="1" applyFill="1" applyAlignment="1">
      <alignment horizontal="center" vertical="center"/>
    </xf>
    <xf numFmtId="0" fontId="15" fillId="5" borderId="0" xfId="80" applyFont="1" applyFill="1" applyBorder="1" applyAlignment="1">
      <alignment horizontal="center" vertical="center"/>
    </xf>
    <xf numFmtId="0" fontId="15" fillId="5" borderId="0" xfId="80" applyFont="1" applyFill="1" applyBorder="1" applyAlignment="1">
      <alignment vertical="center"/>
    </xf>
    <xf numFmtId="0" fontId="14" fillId="0" borderId="0" xfId="78" applyNumberFormat="1" applyFont="1" applyFill="1" applyBorder="1" applyAlignment="1">
      <alignment horizontal="left"/>
    </xf>
    <xf numFmtId="0" fontId="61" fillId="0" borderId="0" xfId="0" applyFont="1" applyAlignment="1">
      <alignment horizontal="right"/>
    </xf>
    <xf numFmtId="0" fontId="2" fillId="8" borderId="18" xfId="0" applyFont="1" applyFill="1" applyBorder="1" applyAlignment="1">
      <alignment horizontal="centerContinuous" vertical="center"/>
    </xf>
    <xf numFmtId="195" fontId="2" fillId="8" borderId="69" xfId="80" quotePrefix="1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/>
    <xf numFmtId="172" fontId="14" fillId="0" borderId="0" xfId="54" applyNumberFormat="1" applyFont="1" applyFill="1" applyBorder="1"/>
    <xf numFmtId="172" fontId="2" fillId="0" borderId="0" xfId="54" applyNumberFormat="1" applyFont="1" applyFill="1" applyBorder="1" applyAlignment="1">
      <alignment wrapText="1"/>
    </xf>
    <xf numFmtId="172" fontId="14" fillId="0" borderId="0" xfId="54" applyNumberFormat="1" applyFont="1" applyFill="1" applyBorder="1" applyAlignment="1">
      <alignment vertical="center" wrapText="1"/>
    </xf>
    <xf numFmtId="37" fontId="14" fillId="8" borderId="70" xfId="55" applyNumberFormat="1" applyFont="1" applyFill="1" applyBorder="1" applyAlignment="1">
      <alignment horizontal="center" vertical="center"/>
    </xf>
    <xf numFmtId="37" fontId="14" fillId="0" borderId="4" xfId="55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 applyAlignment="1">
      <alignment vertical="center" wrapText="1"/>
    </xf>
    <xf numFmtId="37" fontId="2" fillId="8" borderId="70" xfId="55" applyNumberFormat="1" applyFont="1" applyFill="1" applyBorder="1" applyAlignment="1">
      <alignment horizontal="center" vertical="center"/>
    </xf>
    <xf numFmtId="37" fontId="2" fillId="0" borderId="4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0" fontId="2" fillId="0" borderId="25" xfId="78" applyNumberFormat="1" applyFont="1" applyBorder="1"/>
    <xf numFmtId="37" fontId="2" fillId="8" borderId="44" xfId="55" applyNumberFormat="1" applyFont="1" applyFill="1" applyBorder="1" applyAlignment="1">
      <alignment horizontal="center" vertical="center"/>
    </xf>
    <xf numFmtId="37" fontId="2" fillId="0" borderId="25" xfId="55" applyNumberFormat="1" applyFont="1" applyFill="1" applyBorder="1" applyAlignment="1">
      <alignment horizontal="center" vertical="center"/>
    </xf>
    <xf numFmtId="194" fontId="14" fillId="0" borderId="0" xfId="77" applyNumberFormat="1" applyFont="1" applyAlignment="1">
      <alignment horizontal="center"/>
    </xf>
    <xf numFmtId="178" fontId="14" fillId="0" borderId="0" xfId="77" applyFont="1" applyAlignment="1">
      <alignment horizontal="center"/>
    </xf>
    <xf numFmtId="0" fontId="14" fillId="0" borderId="0" xfId="78" applyNumberFormat="1" applyFont="1" applyFill="1" applyAlignment="1">
      <alignment horizontal="left" wrapText="1"/>
    </xf>
    <xf numFmtId="0" fontId="14" fillId="0" borderId="33" xfId="78" applyNumberFormat="1" applyFont="1" applyFill="1" applyBorder="1" applyAlignment="1">
      <alignment horizontal="left" wrapText="1"/>
    </xf>
    <xf numFmtId="37" fontId="2" fillId="8" borderId="46" xfId="55" applyNumberFormat="1" applyFont="1" applyFill="1" applyBorder="1" applyAlignment="1">
      <alignment horizontal="center" vertical="center"/>
    </xf>
    <xf numFmtId="0" fontId="14" fillId="0" borderId="23" xfId="78" applyNumberFormat="1" applyFont="1" applyFill="1" applyBorder="1" applyAlignment="1">
      <alignment horizontal="left" wrapText="1"/>
    </xf>
    <xf numFmtId="37" fontId="14" fillId="8" borderId="46" xfId="55" applyNumberFormat="1" applyFont="1" applyFill="1" applyBorder="1" applyAlignment="1">
      <alignment horizontal="center" vertical="center"/>
    </xf>
    <xf numFmtId="37" fontId="14" fillId="0" borderId="23" xfId="55" applyNumberFormat="1" applyFont="1" applyFill="1" applyBorder="1" applyAlignment="1">
      <alignment horizontal="center" vertical="center"/>
    </xf>
    <xf numFmtId="0" fontId="14" fillId="0" borderId="0" xfId="78" applyNumberFormat="1" applyFont="1" applyFill="1" applyBorder="1" applyAlignment="1">
      <alignment horizontal="left" wrapText="1"/>
    </xf>
    <xf numFmtId="9" fontId="14" fillId="0" borderId="0" xfId="91" applyFont="1" applyFill="1" applyBorder="1" applyAlignment="1">
      <alignment horizontal="center" vertical="center"/>
    </xf>
    <xf numFmtId="172" fontId="14" fillId="0" borderId="0" xfId="54" applyNumberFormat="1" applyFont="1" applyFill="1" applyBorder="1" applyAlignment="1">
      <alignment wrapText="1"/>
    </xf>
    <xf numFmtId="0" fontId="2" fillId="0" borderId="0" xfId="78" applyNumberFormat="1" applyFont="1" applyBorder="1"/>
    <xf numFmtId="43" fontId="2" fillId="8" borderId="44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172" fontId="2" fillId="0" borderId="0" xfId="56" applyNumberFormat="1" applyFont="1" applyFill="1" applyBorder="1" applyAlignment="1">
      <alignment horizontal="left" wrapText="1" indent="1"/>
    </xf>
    <xf numFmtId="43" fontId="2" fillId="0" borderId="0" xfId="53" applyFont="1" applyBorder="1"/>
    <xf numFmtId="178" fontId="21" fillId="0" borderId="0" xfId="81" applyFont="1" applyFill="1" applyBorder="1" applyAlignment="1"/>
    <xf numFmtId="0" fontId="2" fillId="0" borderId="0" xfId="94" applyFont="1" applyFill="1" applyBorder="1" applyAlignment="1">
      <alignment horizontal="left" vertical="center" wrapText="1"/>
    </xf>
    <xf numFmtId="177" fontId="2" fillId="0" borderId="0" xfId="0" applyNumberFormat="1" applyFont="1" applyFill="1" applyBorder="1"/>
    <xf numFmtId="177" fontId="2" fillId="0" borderId="53" xfId="0" applyNumberFormat="1" applyFont="1" applyFill="1" applyBorder="1"/>
    <xf numFmtId="177" fontId="2" fillId="0" borderId="54" xfId="0" applyNumberFormat="1" applyFont="1" applyFill="1" applyBorder="1"/>
    <xf numFmtId="37" fontId="2" fillId="8" borderId="13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8" borderId="12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 applyAlignment="1">
      <alignment wrapText="1"/>
    </xf>
    <xf numFmtId="0" fontId="66" fillId="5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15" fillId="5" borderId="0" xfId="80" applyFont="1" applyFill="1" applyBorder="1" applyAlignment="1">
      <alignment horizontal="center" vertical="center"/>
    </xf>
    <xf numFmtId="178" fontId="14" fillId="0" borderId="0" xfId="77" applyFont="1" applyFill="1" applyBorder="1"/>
    <xf numFmtId="172" fontId="2" fillId="0" borderId="0" xfId="54" applyNumberFormat="1" applyFont="1" applyBorder="1" applyAlignment="1">
      <alignment wrapText="1"/>
    </xf>
    <xf numFmtId="37" fontId="14" fillId="8" borderId="20" xfId="55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2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2" fillId="8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37" fontId="14" fillId="8" borderId="12" xfId="0" applyNumberFormat="1" applyFont="1" applyFill="1" applyBorder="1" applyAlignment="1">
      <alignment horizontal="center" vertical="center"/>
    </xf>
    <xf numFmtId="37" fontId="14" fillId="0" borderId="12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39" xfId="78" applyNumberFormat="1" applyFont="1" applyFill="1" applyBorder="1" applyAlignment="1">
      <alignment horizontal="center" vertical="center" wrapText="1"/>
    </xf>
    <xf numFmtId="0" fontId="2" fillId="8" borderId="30" xfId="78" applyNumberFormat="1" applyFont="1" applyFill="1" applyBorder="1" applyAlignment="1">
      <alignment horizontal="center" vertical="center" wrapText="1"/>
    </xf>
    <xf numFmtId="195" fontId="2" fillId="8" borderId="20" xfId="55" quotePrefix="1" applyNumberFormat="1" applyFont="1" applyFill="1" applyBorder="1" applyAlignment="1">
      <alignment horizontal="center" vertical="center"/>
    </xf>
    <xf numFmtId="195" fontId="2" fillId="8" borderId="30" xfId="55" quotePrefix="1" applyNumberFormat="1" applyFont="1" applyFill="1" applyBorder="1" applyAlignment="1">
      <alignment horizontal="center" vertical="center"/>
    </xf>
    <xf numFmtId="172" fontId="2" fillId="8" borderId="56" xfId="54" applyNumberFormat="1" applyFont="1" applyFill="1" applyBorder="1" applyAlignment="1">
      <alignment horizontal="center" vertical="center"/>
    </xf>
    <xf numFmtId="172" fontId="2" fillId="8" borderId="54" xfId="54" applyNumberFormat="1" applyFont="1" applyFill="1" applyBorder="1" applyAlignment="1">
      <alignment horizontal="center" vertical="center"/>
    </xf>
    <xf numFmtId="172" fontId="2" fillId="8" borderId="57" xfId="54" applyNumberFormat="1" applyFont="1" applyFill="1" applyBorder="1" applyAlignment="1">
      <alignment horizontal="center" vertical="center"/>
    </xf>
    <xf numFmtId="0" fontId="2" fillId="8" borderId="24" xfId="78" applyNumberFormat="1" applyFont="1" applyFill="1" applyBorder="1" applyAlignment="1" applyProtection="1">
      <alignment horizontal="center" vertical="center" wrapText="1"/>
    </xf>
    <xf numFmtId="0" fontId="2" fillId="8" borderId="56" xfId="78" applyNumberFormat="1" applyFont="1" applyFill="1" applyBorder="1" applyAlignment="1" applyProtection="1">
      <alignment horizontal="center" vertical="center" wrapText="1"/>
    </xf>
    <xf numFmtId="178" fontId="2" fillId="8" borderId="20" xfId="77" applyFont="1" applyFill="1" applyBorder="1" applyAlignment="1">
      <alignment horizontal="center" vertical="center"/>
    </xf>
    <xf numFmtId="178" fontId="2" fillId="8" borderId="30" xfId="77" applyFont="1" applyFill="1" applyBorder="1" applyAlignment="1">
      <alignment horizontal="center" vertical="center"/>
    </xf>
    <xf numFmtId="172" fontId="2" fillId="8" borderId="58" xfId="54" applyNumberFormat="1" applyFont="1" applyFill="1" applyBorder="1" applyAlignment="1">
      <alignment horizontal="center" vertical="center"/>
    </xf>
    <xf numFmtId="172" fontId="2" fillId="8" borderId="59" xfId="54" applyNumberFormat="1" applyFont="1" applyFill="1" applyBorder="1" applyAlignment="1">
      <alignment horizontal="center" vertical="center"/>
    </xf>
    <xf numFmtId="172" fontId="2" fillId="8" borderId="60" xfId="54" applyNumberFormat="1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left" vertical="top" wrapText="1"/>
    </xf>
    <xf numFmtId="0" fontId="2" fillId="8" borderId="19" xfId="0" applyFont="1" applyFill="1" applyBorder="1" applyAlignment="1">
      <alignment horizontal="center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62" xfId="80" applyFont="1" applyFill="1" applyBorder="1" applyAlignment="1">
      <alignment horizontal="center"/>
    </xf>
    <xf numFmtId="0" fontId="15" fillId="8" borderId="63" xfId="8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 vertical="center" wrapText="1"/>
    </xf>
    <xf numFmtId="0" fontId="2" fillId="8" borderId="62" xfId="80" applyFont="1" applyFill="1" applyBorder="1" applyAlignment="1">
      <alignment horizontal="center"/>
    </xf>
    <xf numFmtId="0" fontId="2" fillId="8" borderId="63" xfId="80" applyFont="1" applyFill="1" applyBorder="1" applyAlignment="1">
      <alignment horizontal="center"/>
    </xf>
    <xf numFmtId="0" fontId="66" fillId="5" borderId="71" xfId="0" applyFont="1" applyFill="1" applyBorder="1" applyAlignment="1">
      <alignment horizontal="left" vertical="center" wrapText="1"/>
    </xf>
    <xf numFmtId="0" fontId="66" fillId="5" borderId="0" xfId="0" applyFont="1" applyFill="1" applyBorder="1" applyAlignment="1">
      <alignment horizontal="left" vertical="center" wrapText="1"/>
    </xf>
    <xf numFmtId="0" fontId="15" fillId="5" borderId="0" xfId="80" applyFont="1" applyFill="1" applyBorder="1" applyAlignment="1">
      <alignment horizontal="center" vertical="center"/>
    </xf>
    <xf numFmtId="0" fontId="15" fillId="8" borderId="65" xfId="80" applyFont="1" applyFill="1" applyBorder="1" applyAlignment="1">
      <alignment horizontal="center" vertical="center" wrapText="1"/>
    </xf>
    <xf numFmtId="0" fontId="15" fillId="8" borderId="17" xfId="8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left" wrapText="1"/>
    </xf>
    <xf numFmtId="0" fontId="15" fillId="8" borderId="18" xfId="8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2" fillId="8" borderId="64" xfId="80" applyFont="1" applyFill="1" applyBorder="1" applyAlignment="1">
      <alignment horizontal="center" vertical="center" wrapText="1"/>
    </xf>
    <xf numFmtId="0" fontId="66" fillId="5" borderId="29" xfId="0" applyFont="1" applyFill="1" applyBorder="1" applyAlignment="1">
      <alignment horizontal="left" vertical="center" wrapText="1"/>
    </xf>
  </cellXfs>
  <cellStyles count="125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92"/>
      <c r="C1" s="13" t="s">
        <v>34</v>
      </c>
    </row>
    <row r="2" spans="1:5">
      <c r="C2" s="12" t="s">
        <v>195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196</v>
      </c>
    </row>
    <row r="11" spans="1:5">
      <c r="C11" s="14"/>
    </row>
    <row r="12" spans="1:5">
      <c r="C12" s="14">
        <v>2</v>
      </c>
      <c r="E12" s="15" t="s">
        <v>197</v>
      </c>
    </row>
    <row r="13" spans="1:5">
      <c r="C13" s="14"/>
    </row>
    <row r="14" spans="1:5">
      <c r="C14" s="14">
        <v>3</v>
      </c>
      <c r="E14" s="15" t="s">
        <v>198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2">
      <c r="A1" s="312" t="s">
        <v>13</v>
      </c>
      <c r="B1" s="47" t="s">
        <v>41</v>
      </c>
      <c r="C1" s="47"/>
      <c r="D1" s="47"/>
      <c r="E1" s="47"/>
    </row>
    <row r="2" spans="1:12">
      <c r="F2" s="47"/>
      <c r="G2" s="47"/>
    </row>
    <row r="3" spans="1:12">
      <c r="A3" s="402">
        <v>1</v>
      </c>
      <c r="B3" s="47" t="s">
        <v>260</v>
      </c>
      <c r="C3" s="47"/>
      <c r="D3" s="47"/>
      <c r="E3" s="47"/>
      <c r="F3" s="47"/>
      <c r="G3" s="47"/>
    </row>
    <row r="4" spans="1:12">
      <c r="A4" s="403"/>
      <c r="B4" s="47"/>
      <c r="C4" s="47"/>
      <c r="D4" s="47"/>
      <c r="E4" s="47"/>
      <c r="F4" s="47"/>
      <c r="G4" s="47"/>
    </row>
    <row r="5" spans="1:12">
      <c r="A5" s="402">
        <f>A3+0.1</f>
        <v>1.1000000000000001</v>
      </c>
      <c r="B5" s="47" t="s">
        <v>329</v>
      </c>
      <c r="C5" s="47"/>
      <c r="D5" s="47"/>
      <c r="E5" s="47"/>
      <c r="F5" s="47"/>
      <c r="G5" s="47"/>
    </row>
    <row r="6" spans="1:12">
      <c r="A6" s="113"/>
      <c r="F6" s="49"/>
      <c r="G6" s="282" t="s">
        <v>259</v>
      </c>
    </row>
    <row r="7" spans="1:12" ht="12.75" customHeight="1">
      <c r="A7" s="113"/>
      <c r="B7" s="449" t="s">
        <v>0</v>
      </c>
      <c r="C7" s="453" t="s">
        <v>1</v>
      </c>
      <c r="D7" s="454"/>
      <c r="E7" s="454"/>
      <c r="F7" s="454"/>
      <c r="G7" s="455"/>
    </row>
    <row r="8" spans="1:12" ht="11.25" customHeight="1">
      <c r="A8" s="113"/>
      <c r="B8" s="449"/>
      <c r="C8" s="451">
        <v>42916</v>
      </c>
      <c r="D8" s="451">
        <v>42825</v>
      </c>
      <c r="E8" s="451">
        <v>42735</v>
      </c>
      <c r="F8" s="451">
        <v>42643</v>
      </c>
      <c r="G8" s="451">
        <v>42551</v>
      </c>
    </row>
    <row r="9" spans="1:12" ht="11.25" customHeight="1">
      <c r="A9" s="113"/>
      <c r="B9" s="450"/>
      <c r="C9" s="452"/>
      <c r="D9" s="452"/>
      <c r="E9" s="452"/>
      <c r="F9" s="452"/>
      <c r="G9" s="452"/>
    </row>
    <row r="10" spans="1:12">
      <c r="A10" s="316"/>
      <c r="B10" s="327" t="s">
        <v>206</v>
      </c>
      <c r="C10" s="188"/>
      <c r="D10" s="279"/>
      <c r="E10" s="188"/>
      <c r="F10" s="279"/>
      <c r="G10" s="188"/>
      <c r="I10" s="98"/>
      <c r="J10" s="98"/>
      <c r="K10" s="98"/>
      <c r="L10" s="98"/>
    </row>
    <row r="11" spans="1:12">
      <c r="A11" s="316"/>
      <c r="B11" s="49" t="s">
        <v>349</v>
      </c>
      <c r="C11" s="333">
        <v>219581</v>
      </c>
      <c r="D11" s="342">
        <v>219346</v>
      </c>
      <c r="E11" s="333">
        <v>233357</v>
      </c>
      <c r="F11" s="342">
        <v>246515</v>
      </c>
      <c r="G11" s="333">
        <v>255465</v>
      </c>
      <c r="I11" s="98"/>
      <c r="J11" s="98"/>
      <c r="K11" s="98"/>
      <c r="L11" s="98"/>
    </row>
    <row r="12" spans="1:12">
      <c r="A12" s="316"/>
      <c r="B12" s="49" t="s">
        <v>324</v>
      </c>
      <c r="C12" s="333">
        <v>486</v>
      </c>
      <c r="D12" s="342">
        <v>460</v>
      </c>
      <c r="E12" s="333">
        <v>282</v>
      </c>
      <c r="F12" s="342">
        <v>200</v>
      </c>
      <c r="G12" s="333">
        <v>264</v>
      </c>
      <c r="I12" s="98"/>
      <c r="J12" s="98"/>
      <c r="K12" s="98"/>
      <c r="L12" s="98"/>
    </row>
    <row r="13" spans="1:12" hidden="1">
      <c r="A13" s="316"/>
      <c r="B13" s="49" t="s">
        <v>207</v>
      </c>
      <c r="C13" s="333"/>
      <c r="D13" s="342"/>
      <c r="E13" s="333"/>
      <c r="F13" s="342"/>
      <c r="G13" s="333"/>
      <c r="I13" s="98"/>
      <c r="J13" s="98"/>
      <c r="K13" s="98"/>
      <c r="L13" s="98"/>
    </row>
    <row r="14" spans="1:12" s="55" customFormat="1" collapsed="1">
      <c r="A14" s="316"/>
      <c r="B14" s="328" t="s">
        <v>350</v>
      </c>
      <c r="C14" s="334">
        <v>220067</v>
      </c>
      <c r="D14" s="343">
        <v>219806</v>
      </c>
      <c r="E14" s="334">
        <v>233639</v>
      </c>
      <c r="F14" s="343">
        <v>246715</v>
      </c>
      <c r="G14" s="334">
        <v>255729</v>
      </c>
      <c r="I14" s="99"/>
      <c r="J14" s="377"/>
      <c r="K14" s="377"/>
      <c r="L14" s="99"/>
    </row>
    <row r="15" spans="1:12" s="323" customFormat="1" ht="5.0999999999999996" customHeight="1">
      <c r="A15" s="316"/>
      <c r="B15" s="318"/>
      <c r="C15" s="333"/>
      <c r="D15" s="342"/>
      <c r="E15" s="333"/>
      <c r="F15" s="342"/>
      <c r="G15" s="333"/>
      <c r="H15" s="48"/>
      <c r="I15" s="337"/>
      <c r="J15" s="338"/>
    </row>
    <row r="16" spans="1:12">
      <c r="A16" s="316"/>
      <c r="B16" s="327" t="s">
        <v>208</v>
      </c>
      <c r="C16" s="333"/>
      <c r="D16" s="342"/>
      <c r="E16" s="333"/>
      <c r="F16" s="342"/>
      <c r="G16" s="333"/>
      <c r="I16" s="98"/>
      <c r="J16" s="98"/>
      <c r="K16" s="98"/>
      <c r="L16" s="98"/>
    </row>
    <row r="17" spans="1:14">
      <c r="A17" s="316"/>
      <c r="B17" s="329" t="s">
        <v>210</v>
      </c>
      <c r="C17" s="333">
        <v>51612</v>
      </c>
      <c r="D17" s="342">
        <v>51627.859554999995</v>
      </c>
      <c r="E17" s="333">
        <v>52634.744487000011</v>
      </c>
      <c r="F17" s="342">
        <v>50933.40381299999</v>
      </c>
      <c r="G17" s="333">
        <v>53957.992145000004</v>
      </c>
      <c r="I17" s="98"/>
      <c r="J17" s="98"/>
      <c r="K17" s="98"/>
      <c r="L17" s="98"/>
      <c r="M17" s="98"/>
      <c r="N17" s="98"/>
    </row>
    <row r="18" spans="1:14">
      <c r="A18" s="316"/>
      <c r="B18" s="329" t="s">
        <v>209</v>
      </c>
      <c r="C18" s="333">
        <v>25016</v>
      </c>
      <c r="D18" s="342">
        <v>22761</v>
      </c>
      <c r="E18" s="333">
        <v>24386</v>
      </c>
      <c r="F18" s="342">
        <v>28597.714797000001</v>
      </c>
      <c r="G18" s="333">
        <v>27041.285202999999</v>
      </c>
      <c r="I18" s="98"/>
      <c r="J18" s="98"/>
      <c r="K18" s="98"/>
      <c r="L18" s="98"/>
    </row>
    <row r="19" spans="1:14">
      <c r="A19" s="316"/>
      <c r="B19" s="329" t="s">
        <v>325</v>
      </c>
      <c r="C19" s="333">
        <v>20820</v>
      </c>
      <c r="D19" s="342">
        <v>20849.999999999996</v>
      </c>
      <c r="E19" s="333">
        <v>22267.999999999996</v>
      </c>
      <c r="F19" s="342">
        <v>24143.149637999999</v>
      </c>
      <c r="G19" s="333">
        <v>25498.850362000001</v>
      </c>
      <c r="I19" s="98"/>
      <c r="J19" s="98"/>
      <c r="K19" s="98"/>
      <c r="L19" s="98"/>
    </row>
    <row r="20" spans="1:14" hidden="1" collapsed="1">
      <c r="A20" s="316"/>
      <c r="B20" s="330"/>
      <c r="C20" s="333">
        <v>0</v>
      </c>
      <c r="D20" s="342">
        <v>0</v>
      </c>
      <c r="E20" s="333">
        <v>0</v>
      </c>
      <c r="F20" s="342">
        <v>0</v>
      </c>
      <c r="G20" s="333">
        <v>0</v>
      </c>
      <c r="I20" s="98"/>
      <c r="J20" s="378"/>
      <c r="K20" s="378"/>
      <c r="L20" s="378"/>
      <c r="M20" s="378"/>
      <c r="N20" s="378"/>
    </row>
    <row r="21" spans="1:14" collapsed="1">
      <c r="A21" s="316"/>
      <c r="B21" s="329" t="s">
        <v>252</v>
      </c>
      <c r="C21" s="333">
        <v>10147</v>
      </c>
      <c r="D21" s="342">
        <v>10497.999999999998</v>
      </c>
      <c r="E21" s="333">
        <v>10531.999999999998</v>
      </c>
      <c r="F21" s="342">
        <v>10857.623737</v>
      </c>
      <c r="G21" s="333">
        <v>11144.376263</v>
      </c>
      <c r="I21" s="98"/>
      <c r="J21" s="98"/>
      <c r="K21" s="98"/>
      <c r="L21" s="98"/>
    </row>
    <row r="22" spans="1:14">
      <c r="A22" s="316"/>
      <c r="B22" s="329" t="s">
        <v>269</v>
      </c>
      <c r="C22" s="333">
        <v>15365</v>
      </c>
      <c r="D22" s="342">
        <v>16933.799424999997</v>
      </c>
      <c r="E22" s="333">
        <v>16549.927881000003</v>
      </c>
      <c r="F22" s="342">
        <v>18012.026143000003</v>
      </c>
      <c r="G22" s="333">
        <v>19904.246550999997</v>
      </c>
      <c r="I22" s="98"/>
      <c r="J22" s="98"/>
      <c r="K22" s="98"/>
      <c r="L22" s="98"/>
    </row>
    <row r="23" spans="1:14">
      <c r="A23" s="316"/>
      <c r="B23" s="329" t="s">
        <v>176</v>
      </c>
      <c r="C23" s="333">
        <v>19036.820439745999</v>
      </c>
      <c r="D23" s="342">
        <v>18075.313909478016</v>
      </c>
      <c r="E23" s="333">
        <v>22171.327631999997</v>
      </c>
      <c r="F23" s="342">
        <v>19568.141519000001</v>
      </c>
      <c r="G23" s="333">
        <v>22438.189828999999</v>
      </c>
      <c r="I23" s="98"/>
      <c r="J23" s="98"/>
      <c r="K23" s="98"/>
      <c r="L23" s="98"/>
    </row>
    <row r="24" spans="1:14" s="323" customFormat="1" ht="5.0999999999999996" customHeight="1">
      <c r="A24" s="316"/>
      <c r="B24" s="318"/>
      <c r="C24" s="333"/>
      <c r="D24" s="342"/>
      <c r="E24" s="333"/>
      <c r="F24" s="342"/>
      <c r="G24" s="333"/>
      <c r="H24" s="48"/>
      <c r="I24" s="337"/>
      <c r="J24" s="338"/>
    </row>
    <row r="25" spans="1:14" s="55" customFormat="1">
      <c r="A25" s="316"/>
      <c r="B25" s="331" t="s">
        <v>350</v>
      </c>
      <c r="C25" s="334">
        <v>141997</v>
      </c>
      <c r="D25" s="343">
        <v>140746</v>
      </c>
      <c r="E25" s="334">
        <v>148542</v>
      </c>
      <c r="F25" s="343">
        <v>152113</v>
      </c>
      <c r="G25" s="334">
        <v>159984</v>
      </c>
      <c r="I25" s="99"/>
      <c r="J25" s="99"/>
      <c r="K25" s="99"/>
      <c r="L25" s="99"/>
    </row>
    <row r="26" spans="1:14" s="323" customFormat="1" ht="5.0999999999999996" customHeight="1">
      <c r="A26" s="316"/>
      <c r="B26" s="318"/>
      <c r="C26" s="333"/>
      <c r="D26" s="342"/>
      <c r="E26" s="333"/>
      <c r="F26" s="342"/>
      <c r="G26" s="333"/>
      <c r="H26" s="48"/>
      <c r="I26" s="337"/>
      <c r="J26" s="338"/>
    </row>
    <row r="27" spans="1:14" hidden="1">
      <c r="A27" s="316"/>
      <c r="B27" s="112"/>
      <c r="C27" s="344"/>
      <c r="D27" s="345"/>
      <c r="E27" s="344"/>
      <c r="F27" s="345"/>
      <c r="G27" s="344"/>
      <c r="I27" s="98"/>
      <c r="J27" s="98"/>
      <c r="K27" s="98"/>
      <c r="L27" s="98"/>
    </row>
    <row r="28" spans="1:14" s="55" customFormat="1" ht="22.5" collapsed="1">
      <c r="A28" s="316"/>
      <c r="B28" s="404" t="s">
        <v>211</v>
      </c>
      <c r="C28" s="334">
        <v>78070</v>
      </c>
      <c r="D28" s="343">
        <v>79060</v>
      </c>
      <c r="E28" s="334">
        <v>85097</v>
      </c>
      <c r="F28" s="343">
        <v>94602</v>
      </c>
      <c r="G28" s="334">
        <v>95745</v>
      </c>
      <c r="I28" s="99"/>
      <c r="J28" s="99"/>
      <c r="K28" s="99"/>
      <c r="L28" s="99"/>
    </row>
    <row r="29" spans="1:14" s="323" customFormat="1" ht="5.0999999999999996" customHeight="1">
      <c r="A29" s="316"/>
      <c r="B29" s="318"/>
      <c r="C29" s="333"/>
      <c r="D29" s="342"/>
      <c r="E29" s="333"/>
      <c r="F29" s="342"/>
      <c r="G29" s="333"/>
      <c r="H29" s="48"/>
      <c r="I29" s="337"/>
      <c r="J29" s="338"/>
    </row>
    <row r="30" spans="1:14" hidden="1">
      <c r="A30" s="316"/>
      <c r="B30" s="112"/>
      <c r="C30" s="333"/>
      <c r="D30" s="342"/>
      <c r="E30" s="333"/>
      <c r="F30" s="342"/>
      <c r="G30" s="333"/>
      <c r="I30" s="98"/>
      <c r="J30" s="98"/>
      <c r="K30" s="98"/>
      <c r="L30" s="98"/>
    </row>
    <row r="31" spans="1:14" collapsed="1">
      <c r="A31" s="316"/>
      <c r="B31" s="329" t="s">
        <v>270</v>
      </c>
      <c r="C31" s="333">
        <v>-2855</v>
      </c>
      <c r="D31" s="342">
        <v>-2508</v>
      </c>
      <c r="E31" s="333">
        <v>-2696</v>
      </c>
      <c r="F31" s="342">
        <v>-2697</v>
      </c>
      <c r="G31" s="333">
        <v>-2548</v>
      </c>
      <c r="I31" s="98"/>
      <c r="J31" s="98"/>
      <c r="K31" s="98"/>
      <c r="L31" s="98"/>
    </row>
    <row r="32" spans="1:14" s="55" customFormat="1">
      <c r="A32" s="316"/>
      <c r="B32" s="330" t="s">
        <v>253</v>
      </c>
      <c r="C32" s="333">
        <v>48192</v>
      </c>
      <c r="D32" s="342">
        <v>49418</v>
      </c>
      <c r="E32" s="333">
        <v>48350</v>
      </c>
      <c r="F32" s="342">
        <v>49560</v>
      </c>
      <c r="G32" s="333">
        <v>50402</v>
      </c>
      <c r="I32" s="98"/>
      <c r="J32" s="98"/>
      <c r="K32" s="98"/>
      <c r="L32" s="98"/>
    </row>
    <row r="33" spans="1:12" s="55" customFormat="1">
      <c r="A33" s="316"/>
      <c r="B33" s="330" t="s">
        <v>85</v>
      </c>
      <c r="C33" s="333">
        <v>22039</v>
      </c>
      <c r="D33" s="342">
        <v>22717</v>
      </c>
      <c r="E33" s="333">
        <v>33061</v>
      </c>
      <c r="F33" s="342">
        <v>24626</v>
      </c>
      <c r="G33" s="333">
        <v>25136</v>
      </c>
      <c r="I33" s="98"/>
      <c r="J33" s="98"/>
      <c r="K33" s="98"/>
      <c r="L33" s="98"/>
    </row>
    <row r="34" spans="1:12">
      <c r="A34" s="316"/>
      <c r="B34" s="330" t="s">
        <v>207</v>
      </c>
      <c r="C34" s="333">
        <v>-3765</v>
      </c>
      <c r="D34" s="342">
        <v>-3555</v>
      </c>
      <c r="E34" s="333">
        <v>-13705</v>
      </c>
      <c r="F34" s="342">
        <v>-5569</v>
      </c>
      <c r="G34" s="333">
        <v>-5737</v>
      </c>
      <c r="I34" s="98"/>
      <c r="J34" s="98"/>
      <c r="K34" s="98"/>
      <c r="L34" s="98"/>
    </row>
    <row r="35" spans="1:12" hidden="1">
      <c r="A35" s="316"/>
      <c r="B35" s="329" t="s">
        <v>212</v>
      </c>
      <c r="C35" s="333">
        <v>0</v>
      </c>
      <c r="D35" s="342">
        <v>0</v>
      </c>
      <c r="E35" s="333">
        <v>0</v>
      </c>
      <c r="F35" s="342">
        <v>0</v>
      </c>
      <c r="G35" s="333">
        <v>0</v>
      </c>
      <c r="I35" s="98"/>
      <c r="J35" s="98"/>
      <c r="K35" s="98"/>
      <c r="L35" s="98"/>
    </row>
    <row r="36" spans="1:12" collapsed="1">
      <c r="A36" s="316"/>
      <c r="B36" s="330" t="s">
        <v>351</v>
      </c>
      <c r="C36" s="333">
        <v>-357</v>
      </c>
      <c r="D36" s="342">
        <v>474</v>
      </c>
      <c r="E36" s="333">
        <v>-509</v>
      </c>
      <c r="F36" s="342">
        <v>1329</v>
      </c>
      <c r="G36" s="333">
        <v>25</v>
      </c>
      <c r="I36" s="98"/>
      <c r="J36" s="98"/>
      <c r="K36" s="98"/>
      <c r="L36" s="98"/>
    </row>
    <row r="37" spans="1:12" hidden="1">
      <c r="A37" s="316"/>
      <c r="B37" s="329" t="s">
        <v>213</v>
      </c>
      <c r="C37" s="334"/>
      <c r="D37" s="343"/>
      <c r="E37" s="334"/>
      <c r="F37" s="343"/>
      <c r="G37" s="334"/>
      <c r="I37" s="98"/>
      <c r="J37" s="98"/>
      <c r="K37" s="98"/>
      <c r="L37" s="98"/>
    </row>
    <row r="38" spans="1:12" s="323" customFormat="1" ht="5.0999999999999996" customHeight="1" collapsed="1">
      <c r="A38" s="316"/>
      <c r="B38" s="318"/>
      <c r="C38" s="333"/>
      <c r="D38" s="342"/>
      <c r="E38" s="333"/>
      <c r="F38" s="342"/>
      <c r="G38" s="333"/>
      <c r="H38" s="48"/>
      <c r="I38" s="337"/>
      <c r="J38" s="338"/>
    </row>
    <row r="39" spans="1:12" s="55" customFormat="1">
      <c r="A39" s="316"/>
      <c r="B39" s="327" t="s">
        <v>214</v>
      </c>
      <c r="C39" s="334">
        <v>14816</v>
      </c>
      <c r="D39" s="343">
        <v>12514</v>
      </c>
      <c r="E39" s="334">
        <v>20596</v>
      </c>
      <c r="F39" s="343">
        <v>27353</v>
      </c>
      <c r="G39" s="334">
        <v>28467</v>
      </c>
      <c r="I39" s="99"/>
      <c r="J39" s="99"/>
      <c r="K39" s="99"/>
      <c r="L39" s="99"/>
    </row>
    <row r="40" spans="1:12" s="323" customFormat="1" ht="5.0999999999999996" customHeight="1">
      <c r="A40" s="316"/>
      <c r="B40" s="318"/>
      <c r="C40" s="333"/>
      <c r="D40" s="342"/>
      <c r="E40" s="333"/>
      <c r="F40" s="342"/>
      <c r="G40" s="333"/>
      <c r="H40" s="48"/>
      <c r="I40" s="337"/>
      <c r="J40" s="338"/>
    </row>
    <row r="41" spans="1:12" hidden="1">
      <c r="A41" s="316"/>
      <c r="B41" s="112"/>
      <c r="C41" s="333"/>
      <c r="D41" s="342"/>
      <c r="E41" s="333"/>
      <c r="F41" s="342"/>
      <c r="G41" s="333"/>
      <c r="I41" s="98"/>
      <c r="J41" s="98"/>
      <c r="K41" s="98"/>
      <c r="L41" s="98"/>
    </row>
    <row r="42" spans="1:12" collapsed="1">
      <c r="A42" s="316"/>
      <c r="B42" s="329" t="s">
        <v>215</v>
      </c>
      <c r="C42" s="333">
        <v>503</v>
      </c>
      <c r="D42" s="342">
        <v>6055</v>
      </c>
      <c r="E42" s="333">
        <v>2040</v>
      </c>
      <c r="F42" s="342">
        <v>66</v>
      </c>
      <c r="G42" s="333">
        <v>3536</v>
      </c>
      <c r="I42" s="98"/>
      <c r="J42" s="98"/>
      <c r="K42" s="98"/>
      <c r="L42" s="98"/>
    </row>
    <row r="43" spans="1:12" s="323" customFormat="1" ht="5.0999999999999996" customHeight="1">
      <c r="A43" s="316"/>
      <c r="B43" s="318"/>
      <c r="C43" s="333"/>
      <c r="D43" s="342"/>
      <c r="E43" s="333"/>
      <c r="F43" s="342"/>
      <c r="G43" s="333"/>
      <c r="H43" s="48"/>
      <c r="I43" s="337"/>
      <c r="J43" s="338"/>
    </row>
    <row r="44" spans="1:12" hidden="1">
      <c r="A44" s="316"/>
      <c r="B44" s="112"/>
      <c r="C44" s="346"/>
      <c r="D44" s="346"/>
      <c r="E44" s="346"/>
      <c r="F44" s="347"/>
      <c r="G44" s="348"/>
    </row>
    <row r="45" spans="1:12" s="55" customFormat="1" ht="11.25" customHeight="1" collapsed="1">
      <c r="A45" s="316"/>
      <c r="B45" s="327" t="s">
        <v>80</v>
      </c>
      <c r="C45" s="334">
        <v>14313</v>
      </c>
      <c r="D45" s="352">
        <v>6459</v>
      </c>
      <c r="E45" s="334">
        <v>18556</v>
      </c>
      <c r="F45" s="352">
        <v>27287</v>
      </c>
      <c r="G45" s="334">
        <v>24931</v>
      </c>
    </row>
    <row r="46" spans="1:12" s="323" customFormat="1" ht="5.0999999999999996" customHeight="1">
      <c r="A46" s="316"/>
      <c r="B46" s="318"/>
      <c r="C46" s="333"/>
      <c r="D46" s="342"/>
      <c r="E46" s="333"/>
      <c r="F46" s="342"/>
      <c r="G46" s="333"/>
      <c r="H46" s="48"/>
      <c r="I46" s="337"/>
      <c r="J46" s="338"/>
    </row>
    <row r="47" spans="1:12" hidden="1">
      <c r="A47" s="316"/>
      <c r="B47" s="112"/>
      <c r="C47" s="333"/>
      <c r="D47" s="346"/>
      <c r="E47" s="333"/>
      <c r="F47" s="347"/>
      <c r="G47" s="333"/>
    </row>
    <row r="48" spans="1:12" collapsed="1">
      <c r="A48" s="316"/>
      <c r="B48" s="327" t="s">
        <v>336</v>
      </c>
      <c r="C48" s="333"/>
      <c r="D48" s="346"/>
      <c r="E48" s="333"/>
      <c r="F48" s="347"/>
      <c r="G48" s="333"/>
    </row>
    <row r="49" spans="1:10">
      <c r="A49" s="316"/>
      <c r="B49" s="332" t="s">
        <v>216</v>
      </c>
      <c r="C49" s="333">
        <v>9394</v>
      </c>
      <c r="D49" s="346">
        <v>-8964</v>
      </c>
      <c r="E49" s="333">
        <v>6541</v>
      </c>
      <c r="F49" s="347">
        <v>11027</v>
      </c>
      <c r="G49" s="333">
        <v>12636</v>
      </c>
    </row>
    <row r="50" spans="1:10">
      <c r="A50" s="316"/>
      <c r="B50" s="332" t="s">
        <v>337</v>
      </c>
      <c r="C50" s="333">
        <v>-1258</v>
      </c>
      <c r="D50" s="346">
        <v>10717</v>
      </c>
      <c r="E50" s="333">
        <v>5300</v>
      </c>
      <c r="F50" s="347">
        <v>109</v>
      </c>
      <c r="G50" s="333">
        <v>-2547</v>
      </c>
    </row>
    <row r="51" spans="1:10" s="323" customFormat="1" ht="5.0999999999999996" customHeight="1">
      <c r="A51" s="316"/>
      <c r="B51" s="318"/>
      <c r="C51" s="333"/>
      <c r="D51" s="342"/>
      <c r="E51" s="333"/>
      <c r="F51" s="342"/>
      <c r="G51" s="333"/>
      <c r="H51" s="48"/>
      <c r="I51" s="337"/>
      <c r="J51" s="338"/>
    </row>
    <row r="52" spans="1:10" hidden="1">
      <c r="A52" s="316"/>
      <c r="B52" s="112"/>
      <c r="C52" s="333"/>
      <c r="D52" s="346"/>
      <c r="E52" s="333"/>
      <c r="F52" s="347"/>
      <c r="G52" s="333"/>
    </row>
    <row r="53" spans="1:10" s="55" customFormat="1" collapsed="1">
      <c r="A53" s="316"/>
      <c r="B53" s="327" t="s">
        <v>181</v>
      </c>
      <c r="C53" s="334">
        <v>6177</v>
      </c>
      <c r="D53" s="349">
        <v>4706</v>
      </c>
      <c r="E53" s="334">
        <v>6715</v>
      </c>
      <c r="F53" s="350">
        <v>16151</v>
      </c>
      <c r="G53" s="334">
        <v>14842</v>
      </c>
    </row>
    <row r="54" spans="1:10" s="323" customFormat="1" ht="5.0999999999999996" customHeight="1">
      <c r="A54" s="316"/>
      <c r="B54" s="318"/>
      <c r="C54" s="333"/>
      <c r="D54" s="342"/>
      <c r="E54" s="333"/>
      <c r="F54" s="342"/>
      <c r="G54" s="333"/>
      <c r="H54" s="48"/>
      <c r="I54" s="337"/>
      <c r="J54" s="338"/>
    </row>
    <row r="55" spans="1:10" s="339" customFormat="1" ht="5.0999999999999996" customHeight="1">
      <c r="A55" s="323"/>
      <c r="B55" s="335"/>
      <c r="C55" s="189"/>
      <c r="D55" s="335"/>
      <c r="E55" s="336"/>
      <c r="F55" s="340"/>
      <c r="G55" s="189"/>
      <c r="H55" s="48"/>
      <c r="I55" s="340"/>
      <c r="J55" s="341"/>
    </row>
    <row r="57" spans="1:10">
      <c r="A57" s="351"/>
      <c r="B57" s="50" t="s">
        <v>256</v>
      </c>
    </row>
    <row r="59" spans="1:10">
      <c r="B59" s="323"/>
      <c r="C59" s="323"/>
      <c r="D59" s="323"/>
      <c r="E59" s="386"/>
      <c r="G59" s="386" t="s">
        <v>259</v>
      </c>
    </row>
    <row r="60" spans="1:10">
      <c r="B60" s="448" t="s">
        <v>0</v>
      </c>
      <c r="C60" s="387" t="s">
        <v>1</v>
      </c>
      <c r="D60" s="387"/>
      <c r="E60" s="387"/>
      <c r="F60" s="387"/>
      <c r="G60" s="387"/>
    </row>
    <row r="61" spans="1:10">
      <c r="B61" s="448"/>
      <c r="C61" s="388">
        <f>C8</f>
        <v>42916</v>
      </c>
      <c r="D61" s="388">
        <f t="shared" ref="D61:G61" si="0">D8</f>
        <v>42825</v>
      </c>
      <c r="E61" s="388">
        <f t="shared" si="0"/>
        <v>42735</v>
      </c>
      <c r="F61" s="388">
        <f t="shared" si="0"/>
        <v>42643</v>
      </c>
      <c r="G61" s="388">
        <f t="shared" si="0"/>
        <v>42551</v>
      </c>
    </row>
    <row r="62" spans="1:10">
      <c r="A62" s="316"/>
      <c r="B62" s="389" t="s">
        <v>181</v>
      </c>
      <c r="C62" s="436">
        <v>6177</v>
      </c>
      <c r="D62" s="398">
        <v>4706</v>
      </c>
      <c r="E62" s="398">
        <v>6715</v>
      </c>
      <c r="F62" s="398">
        <v>16151</v>
      </c>
      <c r="G62" s="398">
        <v>14842</v>
      </c>
    </row>
    <row r="63" spans="1:10">
      <c r="B63" s="390" t="s">
        <v>309</v>
      </c>
      <c r="C63" s="189"/>
      <c r="D63" s="53"/>
      <c r="E63" s="53"/>
      <c r="F63" s="53"/>
    </row>
    <row r="64" spans="1:10">
      <c r="B64" s="389" t="s">
        <v>271</v>
      </c>
      <c r="C64" s="189"/>
      <c r="D64" s="53"/>
      <c r="E64" s="53"/>
      <c r="F64" s="53"/>
    </row>
    <row r="65" spans="1:10">
      <c r="A65" s="316"/>
      <c r="B65" s="49" t="s">
        <v>340</v>
      </c>
      <c r="C65" s="189">
        <v>2478.580821</v>
      </c>
      <c r="D65" s="53">
        <v>-1051.6148020000037</v>
      </c>
      <c r="E65" s="53">
        <v>-3201.2510810000022</v>
      </c>
      <c r="F65" s="53">
        <v>-5924.3549849999981</v>
      </c>
      <c r="G65" s="53">
        <v>-31246.286258</v>
      </c>
    </row>
    <row r="66" spans="1:10">
      <c r="A66" s="316"/>
      <c r="B66" s="49" t="s">
        <v>338</v>
      </c>
      <c r="C66" s="189">
        <v>-1072.359005</v>
      </c>
      <c r="D66" s="53">
        <v>2102.234606</v>
      </c>
      <c r="E66" s="53">
        <v>433.63127700000041</v>
      </c>
      <c r="F66" s="53">
        <v>-2205.6332600000005</v>
      </c>
      <c r="G66" s="53">
        <v>-10660.016613</v>
      </c>
    </row>
    <row r="67" spans="1:10">
      <c r="A67" s="316"/>
      <c r="B67" s="49" t="s">
        <v>257</v>
      </c>
      <c r="C67" s="189">
        <v>-34</v>
      </c>
      <c r="D67" s="53">
        <v>27</v>
      </c>
      <c r="E67" s="53">
        <v>605</v>
      </c>
      <c r="F67" s="53">
        <v>-56</v>
      </c>
      <c r="G67" s="53">
        <v>281</v>
      </c>
    </row>
    <row r="68" spans="1:10">
      <c r="A68" s="316"/>
      <c r="B68" s="391" t="s">
        <v>341</v>
      </c>
      <c r="C68" s="189">
        <v>6</v>
      </c>
      <c r="D68" s="53">
        <v>17.000000000000004</v>
      </c>
      <c r="E68" s="53">
        <v>2.0000000000000036</v>
      </c>
      <c r="F68" s="53">
        <v>58.475224999999995</v>
      </c>
      <c r="G68" s="53">
        <v>29.524775000000002</v>
      </c>
    </row>
    <row r="69" spans="1:10">
      <c r="A69" s="316"/>
      <c r="B69" s="391" t="s">
        <v>352</v>
      </c>
      <c r="C69" s="189">
        <v>-168.22181599999999</v>
      </c>
      <c r="D69" s="53">
        <v>-2.6198040000000447</v>
      </c>
      <c r="E69" s="53">
        <v>229.61980400000002</v>
      </c>
      <c r="F69" s="53">
        <v>33.513019999999983</v>
      </c>
      <c r="G69" s="53">
        <v>-276.22190399999999</v>
      </c>
    </row>
    <row r="70" spans="1:10">
      <c r="A70" s="316"/>
      <c r="B70" s="392"/>
      <c r="C70" s="393">
        <v>1211</v>
      </c>
      <c r="D70" s="394">
        <v>1091</v>
      </c>
      <c r="E70" s="394">
        <v>-1930</v>
      </c>
      <c r="F70" s="394">
        <v>-8094</v>
      </c>
      <c r="G70" s="394">
        <v>-41871</v>
      </c>
    </row>
    <row r="71" spans="1:10" s="323" customFormat="1" ht="5.0999999999999996" customHeight="1">
      <c r="A71" s="316"/>
      <c r="B71" s="318"/>
      <c r="C71" s="333"/>
      <c r="D71" s="342"/>
      <c r="E71" s="342"/>
      <c r="F71" s="342"/>
      <c r="G71" s="342"/>
      <c r="H71" s="48"/>
      <c r="I71" s="337"/>
      <c r="J71" s="338"/>
    </row>
    <row r="72" spans="1:10">
      <c r="B72" s="389" t="s">
        <v>272</v>
      </c>
      <c r="C72" s="189"/>
      <c r="D72" s="53"/>
      <c r="E72" s="53"/>
      <c r="F72" s="53"/>
    </row>
    <row r="73" spans="1:10">
      <c r="A73" s="316"/>
      <c r="B73" s="49" t="s">
        <v>258</v>
      </c>
      <c r="C73" s="189">
        <v>-71.339954000000006</v>
      </c>
      <c r="D73" s="53">
        <v>67.244110000000006</v>
      </c>
      <c r="E73" s="53">
        <v>25.893106999999986</v>
      </c>
      <c r="F73" s="53">
        <v>-96.120379</v>
      </c>
      <c r="G73" s="53">
        <v>-70.298310999999998</v>
      </c>
    </row>
    <row r="74" spans="1:10">
      <c r="A74" s="316"/>
      <c r="B74" s="435" t="s">
        <v>353</v>
      </c>
      <c r="C74" s="189">
        <v>-2</v>
      </c>
      <c r="D74" s="53">
        <v>5.4599999999999991</v>
      </c>
      <c r="E74" s="53">
        <v>5.4600000000000009</v>
      </c>
      <c r="F74" s="53">
        <v>-17.64</v>
      </c>
      <c r="G74" s="53">
        <v>-2.52</v>
      </c>
    </row>
    <row r="75" spans="1:10">
      <c r="A75" s="316"/>
      <c r="B75" s="389" t="s">
        <v>352</v>
      </c>
      <c r="C75" s="189">
        <v>19.076706000000001</v>
      </c>
      <c r="D75" s="53">
        <v>-5.9881359999999972</v>
      </c>
      <c r="E75" s="53">
        <v>-20.337549000000003</v>
      </c>
      <c r="F75" s="53">
        <v>26.773975</v>
      </c>
      <c r="G75" s="53">
        <v>20.049624000000001</v>
      </c>
    </row>
    <row r="76" spans="1:10">
      <c r="A76" s="316"/>
      <c r="B76" s="395"/>
      <c r="C76" s="396">
        <v>-54</v>
      </c>
      <c r="D76" s="397">
        <v>66</v>
      </c>
      <c r="E76" s="397">
        <v>11</v>
      </c>
      <c r="F76" s="397">
        <v>-87</v>
      </c>
      <c r="G76" s="397">
        <v>-53</v>
      </c>
    </row>
    <row r="77" spans="1:10" s="323" customFormat="1" ht="5.0999999999999996" customHeight="1">
      <c r="A77" s="316"/>
      <c r="B77" s="318"/>
      <c r="C77" s="333"/>
      <c r="D77" s="342"/>
      <c r="E77" s="342"/>
      <c r="F77" s="342"/>
      <c r="G77" s="342"/>
      <c r="H77" s="48"/>
      <c r="I77" s="337"/>
      <c r="J77" s="338"/>
    </row>
    <row r="78" spans="1:10">
      <c r="A78" s="316"/>
      <c r="B78" s="390" t="s">
        <v>354</v>
      </c>
      <c r="C78" s="190">
        <v>1157</v>
      </c>
      <c r="D78" s="398">
        <v>1157</v>
      </c>
      <c r="E78" s="398">
        <v>-1919</v>
      </c>
      <c r="F78" s="398">
        <v>-8181</v>
      </c>
      <c r="G78" s="398">
        <v>-41924</v>
      </c>
    </row>
    <row r="79" spans="1:10" s="323" customFormat="1" ht="5.0999999999999996" customHeight="1">
      <c r="A79" s="316"/>
      <c r="B79" s="318"/>
      <c r="C79" s="333"/>
      <c r="D79" s="342"/>
      <c r="E79" s="342"/>
      <c r="F79" s="342"/>
      <c r="G79" s="342"/>
      <c r="H79" s="48"/>
      <c r="I79" s="337"/>
      <c r="J79" s="338"/>
    </row>
    <row r="80" spans="1:10">
      <c r="A80" s="316"/>
      <c r="B80" s="407" t="s">
        <v>355</v>
      </c>
      <c r="C80" s="408">
        <v>7334</v>
      </c>
      <c r="D80" s="409">
        <v>5863</v>
      </c>
      <c r="E80" s="409">
        <v>4796</v>
      </c>
      <c r="F80" s="409">
        <v>7970</v>
      </c>
      <c r="G80" s="409">
        <v>-27082</v>
      </c>
    </row>
    <row r="81" spans="1:10" s="323" customFormat="1" ht="5.0999999999999996" customHeight="1">
      <c r="A81" s="316"/>
      <c r="B81" s="318"/>
      <c r="C81" s="333"/>
      <c r="D81" s="342"/>
      <c r="E81" s="342"/>
      <c r="F81" s="342"/>
      <c r="G81" s="342"/>
      <c r="H81" s="48"/>
      <c r="I81" s="337"/>
      <c r="J81" s="338"/>
    </row>
    <row r="82" spans="1:10">
      <c r="B82" s="390" t="s">
        <v>273</v>
      </c>
      <c r="C82" s="190">
        <v>6177</v>
      </c>
      <c r="D82" s="398">
        <v>4706</v>
      </c>
      <c r="E82" s="398">
        <v>6715</v>
      </c>
      <c r="F82" s="398">
        <v>16151</v>
      </c>
      <c r="G82" s="398">
        <v>14842</v>
      </c>
    </row>
    <row r="83" spans="1:10">
      <c r="A83" s="316"/>
      <c r="B83" s="389" t="s">
        <v>274</v>
      </c>
      <c r="C83" s="189">
        <v>3673</v>
      </c>
      <c r="D83" s="53">
        <v>3734</v>
      </c>
      <c r="E83" s="53">
        <v>5037</v>
      </c>
      <c r="F83" s="53">
        <v>14607</v>
      </c>
      <c r="G83" s="53">
        <v>14620</v>
      </c>
    </row>
    <row r="84" spans="1:10">
      <c r="A84" s="316"/>
      <c r="B84" s="389" t="s">
        <v>275</v>
      </c>
      <c r="C84" s="406">
        <v>2504</v>
      </c>
      <c r="D84" s="53">
        <v>972</v>
      </c>
      <c r="E84" s="53">
        <v>1678</v>
      </c>
      <c r="F84" s="53">
        <v>1544</v>
      </c>
      <c r="G84" s="53">
        <v>222</v>
      </c>
    </row>
    <row r="85" spans="1:10" s="323" customFormat="1" ht="5.0999999999999996" customHeight="1">
      <c r="A85" s="316"/>
      <c r="B85" s="405"/>
      <c r="C85" s="336"/>
      <c r="D85" s="340"/>
      <c r="E85" s="340"/>
      <c r="F85" s="340"/>
      <c r="G85" s="340"/>
      <c r="H85" s="48"/>
      <c r="I85" s="337"/>
      <c r="J85" s="338"/>
    </row>
    <row r="86" spans="1:10" s="323" customFormat="1" ht="5.0999999999999996" customHeight="1">
      <c r="A86" s="316"/>
      <c r="B86" s="318"/>
      <c r="C86" s="333"/>
      <c r="D86" s="342"/>
      <c r="E86" s="342"/>
      <c r="F86" s="342"/>
      <c r="G86" s="342"/>
      <c r="H86" s="48"/>
      <c r="I86" s="337"/>
      <c r="J86" s="338"/>
    </row>
    <row r="87" spans="1:10">
      <c r="B87" s="390" t="s">
        <v>356</v>
      </c>
      <c r="C87" s="190">
        <v>1157</v>
      </c>
      <c r="D87" s="398">
        <v>1157</v>
      </c>
      <c r="E87" s="398">
        <v>-1919</v>
      </c>
      <c r="F87" s="398">
        <v>-8181</v>
      </c>
      <c r="G87" s="398">
        <v>-41924</v>
      </c>
    </row>
    <row r="88" spans="1:10">
      <c r="A88" s="316"/>
      <c r="B88" s="389" t="s">
        <v>274</v>
      </c>
      <c r="C88" s="189">
        <v>1176</v>
      </c>
      <c r="D88" s="53">
        <v>361</v>
      </c>
      <c r="E88" s="53">
        <v>-1762</v>
      </c>
      <c r="F88" s="53">
        <v>-8081</v>
      </c>
      <c r="G88" s="53">
        <v>-39172</v>
      </c>
    </row>
    <row r="89" spans="1:10">
      <c r="A89" s="316"/>
      <c r="B89" s="389" t="s">
        <v>275</v>
      </c>
      <c r="C89" s="406">
        <v>-19</v>
      </c>
      <c r="D89" s="53">
        <v>796</v>
      </c>
      <c r="E89" s="53">
        <v>-157</v>
      </c>
      <c r="F89" s="53">
        <v>-100</v>
      </c>
      <c r="G89" s="53">
        <v>-2752</v>
      </c>
    </row>
    <row r="90" spans="1:10" s="323" customFormat="1" ht="5.0999999999999996" customHeight="1">
      <c r="A90" s="316"/>
      <c r="B90" s="405"/>
      <c r="C90" s="336"/>
      <c r="D90" s="340"/>
      <c r="E90" s="340"/>
      <c r="F90" s="340"/>
      <c r="G90" s="340"/>
      <c r="H90" s="48"/>
      <c r="I90" s="337"/>
      <c r="J90" s="338"/>
    </row>
    <row r="91" spans="1:10" s="323" customFormat="1" ht="5.0999999999999996" customHeight="1">
      <c r="A91" s="316"/>
      <c r="B91" s="410"/>
      <c r="C91" s="336"/>
      <c r="D91" s="53"/>
      <c r="E91" s="53"/>
      <c r="F91" s="53"/>
      <c r="G91" s="53"/>
      <c r="H91" s="48"/>
      <c r="I91" s="337"/>
      <c r="J91" s="411"/>
    </row>
    <row r="92" spans="1:10" s="323" customFormat="1" ht="22.5">
      <c r="A92" s="316"/>
      <c r="B92" s="412" t="s">
        <v>357</v>
      </c>
      <c r="C92" s="190">
        <v>7334</v>
      </c>
      <c r="D92" s="53">
        <v>5863</v>
      </c>
      <c r="E92" s="53">
        <v>4796</v>
      </c>
      <c r="F92" s="53">
        <v>7970</v>
      </c>
      <c r="G92" s="53">
        <v>-27082</v>
      </c>
      <c r="H92" s="48"/>
      <c r="I92" s="337"/>
      <c r="J92" s="411"/>
    </row>
    <row r="93" spans="1:10" s="323" customFormat="1">
      <c r="A93" s="316"/>
      <c r="B93" s="389" t="s">
        <v>274</v>
      </c>
      <c r="C93" s="189">
        <v>4849</v>
      </c>
      <c r="D93" s="53">
        <v>4095</v>
      </c>
      <c r="E93" s="53">
        <v>3275</v>
      </c>
      <c r="F93" s="53">
        <v>6526</v>
      </c>
      <c r="G93" s="53">
        <v>-24552</v>
      </c>
      <c r="H93" s="48"/>
      <c r="I93" s="337"/>
      <c r="J93" s="411"/>
    </row>
    <row r="94" spans="1:10" s="323" customFormat="1">
      <c r="A94" s="316"/>
      <c r="B94" s="389" t="s">
        <v>275</v>
      </c>
      <c r="C94" s="406">
        <v>2485</v>
      </c>
      <c r="D94" s="53">
        <v>1768</v>
      </c>
      <c r="E94" s="53">
        <v>1521</v>
      </c>
      <c r="F94" s="53">
        <v>1444</v>
      </c>
      <c r="G94" s="53">
        <v>-2530</v>
      </c>
      <c r="H94" s="48"/>
      <c r="I94" s="337"/>
      <c r="J94" s="411"/>
    </row>
    <row r="95" spans="1:10" ht="5.0999999999999996" customHeight="1">
      <c r="B95" s="399"/>
      <c r="C95" s="400"/>
      <c r="D95" s="401"/>
      <c r="E95" s="401"/>
      <c r="F95" s="401"/>
      <c r="G95" s="401"/>
    </row>
    <row r="96" spans="1:10" ht="5.0999999999999996" customHeight="1">
      <c r="B96" s="413"/>
      <c r="C96" s="400"/>
      <c r="D96" s="53"/>
      <c r="E96" s="53"/>
      <c r="F96" s="53"/>
    </row>
    <row r="97" spans="2:7">
      <c r="B97" s="385" t="s">
        <v>358</v>
      </c>
      <c r="C97" s="414">
        <v>0.9191504404270926</v>
      </c>
      <c r="D97" s="415">
        <v>0.93431863147196381</v>
      </c>
      <c r="E97" s="415">
        <v>1.2603747460466135</v>
      </c>
      <c r="F97" s="415">
        <v>3.6557116497384241</v>
      </c>
      <c r="G97" s="415">
        <v>3.6590401990728507</v>
      </c>
    </row>
    <row r="98" spans="2:7">
      <c r="B98" s="385" t="s">
        <v>276</v>
      </c>
      <c r="C98" s="414">
        <v>0.91879521030801548</v>
      </c>
      <c r="D98" s="415">
        <v>0.93365430120443449</v>
      </c>
      <c r="E98" s="415">
        <v>1.2599453748537588</v>
      </c>
      <c r="F98" s="415">
        <v>3.6548408212306391</v>
      </c>
      <c r="G98" s="415">
        <v>3.6577707650630114</v>
      </c>
    </row>
    <row r="99" spans="2:7">
      <c r="B99" s="405" t="s">
        <v>277</v>
      </c>
      <c r="C99" s="400"/>
      <c r="D99" s="401"/>
      <c r="E99" s="401"/>
      <c r="F99" s="401"/>
      <c r="G99" s="401"/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view="pageBreakPreview" zoomScaleNormal="100" zoomScaleSheetLayoutView="100" workbookViewId="0"/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312" t="s">
        <v>13</v>
      </c>
      <c r="B1" s="47" t="s">
        <v>41</v>
      </c>
      <c r="C1" s="47"/>
      <c r="D1" s="47"/>
      <c r="E1" s="47"/>
    </row>
    <row r="3" spans="1:13">
      <c r="A3" s="308">
        <v>2</v>
      </c>
      <c r="B3" s="47" t="s">
        <v>254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261</v>
      </c>
    </row>
    <row r="7" spans="1:13" ht="12" customHeight="1">
      <c r="A7" s="317"/>
      <c r="B7" s="456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317"/>
      <c r="B8" s="457"/>
      <c r="C8" s="104">
        <f>'Trends file-1'!C8</f>
        <v>42916</v>
      </c>
      <c r="D8" s="104">
        <f>'Trends file-1'!D8</f>
        <v>42825</v>
      </c>
      <c r="E8" s="104">
        <f>'Trends file-1'!E8</f>
        <v>42735</v>
      </c>
      <c r="F8" s="104">
        <f>'Trends file-1'!F8</f>
        <v>42643</v>
      </c>
      <c r="G8" s="104">
        <f>'Trends file-1'!G8</f>
        <v>42551</v>
      </c>
    </row>
    <row r="9" spans="1:13">
      <c r="A9" s="317"/>
      <c r="B9" s="58" t="s">
        <v>42</v>
      </c>
      <c r="C9" s="359"/>
      <c r="D9" s="61"/>
      <c r="E9" s="360"/>
      <c r="F9" s="61"/>
      <c r="G9" s="360"/>
    </row>
    <row r="10" spans="1:13" ht="5.0999999999999996" customHeight="1">
      <c r="A10" s="317"/>
      <c r="B10" s="59"/>
      <c r="C10" s="359"/>
      <c r="D10" s="61"/>
      <c r="E10" s="360"/>
      <c r="F10" s="61"/>
      <c r="G10" s="360"/>
    </row>
    <row r="11" spans="1:13">
      <c r="A11" s="317"/>
      <c r="B11" s="59" t="s">
        <v>217</v>
      </c>
      <c r="C11" s="359"/>
      <c r="D11" s="61"/>
      <c r="E11" s="360"/>
      <c r="F11" s="61"/>
      <c r="G11" s="360"/>
    </row>
    <row r="12" spans="1:13">
      <c r="A12" s="317"/>
      <c r="B12" s="353" t="s">
        <v>218</v>
      </c>
      <c r="C12" s="361">
        <v>619637</v>
      </c>
      <c r="D12" s="362">
        <v>620088</v>
      </c>
      <c r="E12" s="363">
        <v>600057</v>
      </c>
      <c r="F12" s="362">
        <v>595048</v>
      </c>
      <c r="G12" s="363">
        <v>592299.99999999988</v>
      </c>
      <c r="J12" s="98"/>
      <c r="K12" s="98"/>
      <c r="L12" s="98"/>
      <c r="M12" s="98"/>
    </row>
    <row r="13" spans="1:13">
      <c r="A13" s="317"/>
      <c r="B13" s="353" t="s">
        <v>219</v>
      </c>
      <c r="C13" s="361">
        <v>54293</v>
      </c>
      <c r="D13" s="362">
        <v>23942</v>
      </c>
      <c r="E13" s="363">
        <v>49904</v>
      </c>
      <c r="F13" s="362">
        <v>48279</v>
      </c>
      <c r="G13" s="363">
        <v>49767.828662</v>
      </c>
      <c r="J13" s="98"/>
      <c r="K13" s="98"/>
      <c r="L13" s="98"/>
      <c r="M13" s="98"/>
    </row>
    <row r="14" spans="1:13">
      <c r="A14" s="317"/>
      <c r="B14" s="353" t="s">
        <v>220</v>
      </c>
      <c r="C14" s="361">
        <v>341595</v>
      </c>
      <c r="D14" s="362">
        <v>338082</v>
      </c>
      <c r="E14" s="363">
        <v>352545</v>
      </c>
      <c r="F14" s="362">
        <v>361949</v>
      </c>
      <c r="G14" s="363">
        <v>383665</v>
      </c>
      <c r="J14" s="98"/>
      <c r="K14" s="98"/>
      <c r="L14" s="98"/>
      <c r="M14" s="98"/>
    </row>
    <row r="15" spans="1:13">
      <c r="A15" s="317"/>
      <c r="B15" s="353" t="s">
        <v>278</v>
      </c>
      <c r="C15" s="361">
        <v>822778</v>
      </c>
      <c r="D15" s="362">
        <v>824181</v>
      </c>
      <c r="E15" s="363">
        <v>816319</v>
      </c>
      <c r="F15" s="362">
        <v>718905</v>
      </c>
      <c r="G15" s="363">
        <v>727853</v>
      </c>
      <c r="J15" s="98"/>
      <c r="K15" s="98"/>
      <c r="L15" s="98"/>
      <c r="M15" s="98"/>
    </row>
    <row r="16" spans="1:13" s="56" customFormat="1">
      <c r="A16" s="317"/>
      <c r="B16" s="353" t="s">
        <v>221</v>
      </c>
      <c r="C16" s="361">
        <v>74239</v>
      </c>
      <c r="D16" s="362">
        <v>84443</v>
      </c>
      <c r="E16" s="363">
        <v>105098</v>
      </c>
      <c r="F16" s="362">
        <v>68065</v>
      </c>
      <c r="G16" s="363">
        <v>45236.662359000002</v>
      </c>
      <c r="J16" s="98"/>
      <c r="K16" s="98"/>
      <c r="L16" s="98"/>
      <c r="M16" s="98"/>
    </row>
    <row r="17" spans="1:13" s="56" customFormat="1">
      <c r="A17" s="317"/>
      <c r="B17" s="353" t="s">
        <v>222</v>
      </c>
      <c r="C17" s="361">
        <v>72599</v>
      </c>
      <c r="D17" s="362">
        <v>82277</v>
      </c>
      <c r="E17" s="363">
        <v>80453</v>
      </c>
      <c r="F17" s="362">
        <v>54147</v>
      </c>
      <c r="G17" s="363">
        <v>51775</v>
      </c>
      <c r="J17" s="98"/>
      <c r="K17" s="98"/>
      <c r="L17" s="98"/>
      <c r="M17" s="98"/>
    </row>
    <row r="18" spans="1:13" s="56" customFormat="1">
      <c r="A18" s="317"/>
      <c r="B18" s="354" t="s">
        <v>223</v>
      </c>
      <c r="C18" s="361"/>
      <c r="D18" s="362"/>
      <c r="E18" s="363"/>
      <c r="F18" s="362"/>
      <c r="G18" s="363"/>
      <c r="J18" s="98"/>
      <c r="K18" s="98"/>
      <c r="L18" s="98"/>
      <c r="M18" s="98"/>
    </row>
    <row r="19" spans="1:13" s="56" customFormat="1">
      <c r="A19" s="317"/>
      <c r="B19" s="355" t="s">
        <v>224</v>
      </c>
      <c r="C19" s="361">
        <v>38008.413188981001</v>
      </c>
      <c r="D19" s="362">
        <v>44186.822863301</v>
      </c>
      <c r="E19" s="363">
        <v>59571.646147862994</v>
      </c>
      <c r="F19" s="362">
        <v>57957.185206955015</v>
      </c>
      <c r="G19" s="363">
        <v>29282.078215000001</v>
      </c>
      <c r="J19" s="98"/>
      <c r="K19" s="98"/>
      <c r="L19" s="98"/>
      <c r="M19" s="98"/>
    </row>
    <row r="20" spans="1:13" s="59" customFormat="1">
      <c r="A20" s="317"/>
      <c r="B20" s="353" t="s">
        <v>279</v>
      </c>
      <c r="C20" s="361">
        <v>5427</v>
      </c>
      <c r="D20" s="362">
        <v>4732</v>
      </c>
      <c r="E20" s="363">
        <v>5397</v>
      </c>
      <c r="F20" s="362">
        <v>16286</v>
      </c>
      <c r="G20" s="363">
        <v>19236</v>
      </c>
      <c r="J20" s="98"/>
      <c r="K20" s="98"/>
      <c r="L20" s="98"/>
      <c r="M20" s="98"/>
    </row>
    <row r="21" spans="1:13" s="56" customFormat="1" hidden="1">
      <c r="A21" s="317"/>
      <c r="B21" s="353" t="s">
        <v>225</v>
      </c>
      <c r="C21" s="361">
        <v>0</v>
      </c>
      <c r="D21" s="362">
        <v>0</v>
      </c>
      <c r="E21" s="363">
        <v>0</v>
      </c>
      <c r="F21" s="362">
        <v>0</v>
      </c>
      <c r="G21" s="363">
        <v>0</v>
      </c>
      <c r="J21" s="98"/>
      <c r="K21" s="98"/>
      <c r="L21" s="98"/>
      <c r="M21" s="98"/>
    </row>
    <row r="22" spans="1:13" s="56" customFormat="1">
      <c r="A22" s="317"/>
      <c r="B22" s="353" t="s">
        <v>359</v>
      </c>
      <c r="C22" s="361">
        <v>9015.2317978259998</v>
      </c>
      <c r="D22" s="362">
        <v>9630.1450890970009</v>
      </c>
      <c r="E22" s="363">
        <v>9109.1901021480007</v>
      </c>
      <c r="F22" s="362">
        <v>8716.3722150949998</v>
      </c>
      <c r="G22" s="363">
        <v>10611.163148</v>
      </c>
      <c r="J22" s="98"/>
      <c r="K22" s="98"/>
      <c r="L22" s="98"/>
      <c r="M22" s="98"/>
    </row>
    <row r="23" spans="1:13" s="56" customFormat="1">
      <c r="A23" s="317"/>
      <c r="B23" s="353" t="s">
        <v>227</v>
      </c>
      <c r="C23" s="361">
        <v>15165</v>
      </c>
      <c r="D23" s="362">
        <v>16653</v>
      </c>
      <c r="E23" s="363">
        <v>16766</v>
      </c>
      <c r="F23" s="362">
        <v>20856</v>
      </c>
      <c r="G23" s="363">
        <v>17342</v>
      </c>
      <c r="J23" s="98"/>
      <c r="K23" s="98"/>
      <c r="L23" s="98"/>
      <c r="M23" s="98"/>
    </row>
    <row r="24" spans="1:13" s="56" customFormat="1">
      <c r="A24" s="317"/>
      <c r="B24" s="353" t="s">
        <v>229</v>
      </c>
      <c r="C24" s="361">
        <v>24590</v>
      </c>
      <c r="D24" s="362">
        <v>26262</v>
      </c>
      <c r="E24" s="363">
        <v>37409</v>
      </c>
      <c r="F24" s="362">
        <v>41341</v>
      </c>
      <c r="G24" s="363">
        <v>42987</v>
      </c>
      <c r="J24" s="98"/>
      <c r="K24" s="98"/>
      <c r="L24" s="98"/>
      <c r="M24" s="98"/>
    </row>
    <row r="25" spans="1:13" s="56" customFormat="1">
      <c r="A25" s="317"/>
      <c r="B25" s="353" t="s">
        <v>228</v>
      </c>
      <c r="C25" s="361">
        <v>33697.046627678996</v>
      </c>
      <c r="D25" s="362">
        <v>49875.010441724</v>
      </c>
      <c r="E25" s="363">
        <v>49558.914671174003</v>
      </c>
      <c r="F25" s="362">
        <v>40354.909196639004</v>
      </c>
      <c r="G25" s="363">
        <v>34726.345830999999</v>
      </c>
      <c r="J25" s="98"/>
      <c r="K25" s="98"/>
      <c r="L25" s="98"/>
      <c r="M25" s="98"/>
    </row>
    <row r="26" spans="1:13" s="56" customFormat="1">
      <c r="A26" s="317"/>
      <c r="B26" s="61"/>
      <c r="C26" s="367">
        <v>2111042.6916144858</v>
      </c>
      <c r="D26" s="368">
        <v>2124351.9783941223</v>
      </c>
      <c r="E26" s="369">
        <v>2182188</v>
      </c>
      <c r="F26" s="368">
        <v>2031904</v>
      </c>
      <c r="G26" s="369">
        <v>2004783</v>
      </c>
      <c r="J26" s="98"/>
      <c r="K26" s="98"/>
      <c r="L26" s="98"/>
      <c r="M26" s="98"/>
    </row>
    <row r="27" spans="1:13" ht="5.0999999999999996" customHeight="1">
      <c r="A27" s="317"/>
      <c r="B27" s="59"/>
      <c r="C27" s="361"/>
      <c r="D27" s="362"/>
      <c r="E27" s="363"/>
      <c r="F27" s="362"/>
      <c r="G27" s="363"/>
    </row>
    <row r="28" spans="1:13" s="56" customFormat="1">
      <c r="A28" s="317"/>
      <c r="B28" s="60" t="s">
        <v>230</v>
      </c>
      <c r="C28" s="361"/>
      <c r="D28" s="362"/>
      <c r="E28" s="363"/>
      <c r="F28" s="362"/>
      <c r="G28" s="363"/>
      <c r="J28" s="98"/>
      <c r="K28" s="98"/>
      <c r="L28" s="98"/>
      <c r="M28" s="98"/>
    </row>
    <row r="29" spans="1:13" s="56" customFormat="1">
      <c r="A29" s="317"/>
      <c r="B29" s="353" t="s">
        <v>231</v>
      </c>
      <c r="C29" s="361">
        <v>807.215077866</v>
      </c>
      <c r="D29" s="362">
        <v>488.4957471670001</v>
      </c>
      <c r="E29" s="363">
        <v>1288</v>
      </c>
      <c r="F29" s="362">
        <v>1483</v>
      </c>
      <c r="G29" s="363">
        <v>1623</v>
      </c>
      <c r="J29" s="98"/>
      <c r="K29" s="98"/>
      <c r="L29" s="98"/>
      <c r="M29" s="98"/>
    </row>
    <row r="30" spans="1:13" s="56" customFormat="1">
      <c r="A30" s="317"/>
      <c r="B30" s="356" t="s">
        <v>223</v>
      </c>
      <c r="C30" s="361"/>
      <c r="D30" s="362"/>
      <c r="E30" s="363"/>
      <c r="F30" s="362"/>
      <c r="G30" s="363"/>
      <c r="J30" s="98"/>
      <c r="K30" s="98"/>
      <c r="L30" s="98"/>
      <c r="M30" s="98"/>
    </row>
    <row r="31" spans="1:13" s="56" customFormat="1">
      <c r="A31" s="317"/>
      <c r="B31" s="355" t="s">
        <v>224</v>
      </c>
      <c r="C31" s="361">
        <v>25996.924931000001</v>
      </c>
      <c r="D31" s="362">
        <v>16922.573253999999</v>
      </c>
      <c r="E31" s="363">
        <v>20109</v>
      </c>
      <c r="F31" s="362">
        <v>15580</v>
      </c>
      <c r="G31" s="363">
        <v>47181</v>
      </c>
      <c r="J31" s="98"/>
      <c r="K31" s="98"/>
      <c r="L31" s="98"/>
      <c r="M31" s="98"/>
    </row>
    <row r="32" spans="1:13" s="59" customFormat="1">
      <c r="A32" s="317"/>
      <c r="B32" s="355" t="s">
        <v>279</v>
      </c>
      <c r="C32" s="361">
        <v>4853</v>
      </c>
      <c r="D32" s="362">
        <v>2060</v>
      </c>
      <c r="E32" s="363">
        <v>1352</v>
      </c>
      <c r="F32" s="362">
        <v>2729</v>
      </c>
      <c r="G32" s="363">
        <v>2258</v>
      </c>
      <c r="J32" s="98"/>
      <c r="K32" s="98"/>
      <c r="L32" s="98"/>
      <c r="M32" s="98"/>
    </row>
    <row r="33" spans="1:13" s="59" customFormat="1">
      <c r="A33" s="317"/>
      <c r="B33" s="355" t="s">
        <v>225</v>
      </c>
      <c r="C33" s="361">
        <v>48988.563850735023</v>
      </c>
      <c r="D33" s="362">
        <v>49838.001173352997</v>
      </c>
      <c r="E33" s="363">
        <v>51359.607400348017</v>
      </c>
      <c r="F33" s="362">
        <v>56260.03353934802</v>
      </c>
      <c r="G33" s="363">
        <v>54896</v>
      </c>
      <c r="J33" s="98"/>
      <c r="K33" s="98"/>
      <c r="L33" s="98"/>
      <c r="M33" s="98"/>
    </row>
    <row r="34" spans="1:13" s="59" customFormat="1">
      <c r="A34" s="317"/>
      <c r="B34" s="355" t="s">
        <v>232</v>
      </c>
      <c r="C34" s="361">
        <v>16514</v>
      </c>
      <c r="D34" s="362">
        <v>12817</v>
      </c>
      <c r="E34" s="363">
        <v>13165</v>
      </c>
      <c r="F34" s="362">
        <v>21677</v>
      </c>
      <c r="G34" s="363">
        <v>20477</v>
      </c>
      <c r="J34" s="98"/>
      <c r="K34" s="98"/>
      <c r="L34" s="98"/>
      <c r="M34" s="98"/>
    </row>
    <row r="35" spans="1:13" s="56" customFormat="1">
      <c r="A35" s="317"/>
      <c r="B35" s="416" t="s">
        <v>280</v>
      </c>
      <c r="C35" s="361">
        <v>3639</v>
      </c>
      <c r="D35" s="362">
        <v>3360</v>
      </c>
      <c r="E35" s="363">
        <v>1679</v>
      </c>
      <c r="F35" s="362">
        <v>1384</v>
      </c>
      <c r="G35" s="363">
        <v>15676</v>
      </c>
      <c r="J35" s="98"/>
      <c r="K35" s="98"/>
      <c r="L35" s="98"/>
      <c r="M35" s="98"/>
    </row>
    <row r="36" spans="1:13" s="55" customFormat="1" hidden="1">
      <c r="A36" s="317"/>
      <c r="B36" s="355" t="s">
        <v>226</v>
      </c>
      <c r="C36" s="361">
        <v>0</v>
      </c>
      <c r="D36" s="364">
        <v>0</v>
      </c>
      <c r="E36" s="365">
        <v>0</v>
      </c>
      <c r="F36" s="364">
        <v>0</v>
      </c>
      <c r="G36" s="365">
        <v>0</v>
      </c>
      <c r="J36" s="98"/>
      <c r="K36" s="98"/>
      <c r="L36" s="98"/>
      <c r="M36" s="98"/>
    </row>
    <row r="37" spans="1:13" hidden="1" collapsed="1">
      <c r="A37" s="317"/>
      <c r="B37" s="355" t="s">
        <v>233</v>
      </c>
      <c r="C37" s="361">
        <v>0</v>
      </c>
      <c r="D37" s="362">
        <v>0</v>
      </c>
      <c r="E37" s="363">
        <v>0</v>
      </c>
      <c r="F37" s="362">
        <v>0</v>
      </c>
      <c r="G37" s="363">
        <v>0</v>
      </c>
      <c r="J37" s="98"/>
      <c r="K37" s="98"/>
      <c r="L37" s="98"/>
      <c r="M37" s="98"/>
    </row>
    <row r="38" spans="1:13">
      <c r="A38" s="317"/>
      <c r="B38" s="355" t="s">
        <v>234</v>
      </c>
      <c r="C38" s="361">
        <v>29922</v>
      </c>
      <c r="D38" s="362">
        <v>52105</v>
      </c>
      <c r="E38" s="363">
        <v>30635</v>
      </c>
      <c r="F38" s="362">
        <v>32394</v>
      </c>
      <c r="G38" s="363">
        <v>30339</v>
      </c>
      <c r="J38" s="98"/>
      <c r="K38" s="98"/>
      <c r="L38" s="98"/>
      <c r="M38" s="98"/>
    </row>
    <row r="39" spans="1:13">
      <c r="A39" s="317"/>
      <c r="B39" s="353" t="s">
        <v>236</v>
      </c>
      <c r="C39" s="361">
        <v>18550.732261240009</v>
      </c>
      <c r="D39" s="362">
        <v>21454.337099479992</v>
      </c>
      <c r="E39" s="363">
        <v>7341.8956659340001</v>
      </c>
      <c r="F39" s="362">
        <v>8175.0985855920017</v>
      </c>
      <c r="G39" s="363">
        <v>7476.7638959999995</v>
      </c>
      <c r="J39" s="98"/>
      <c r="K39" s="98"/>
      <c r="L39" s="98"/>
      <c r="M39" s="98"/>
    </row>
    <row r="40" spans="1:13">
      <c r="A40" s="317"/>
      <c r="B40" s="353" t="s">
        <v>235</v>
      </c>
      <c r="C40" s="361">
        <v>68956</v>
      </c>
      <c r="D40" s="362">
        <v>44105</v>
      </c>
      <c r="E40" s="363">
        <v>51732</v>
      </c>
      <c r="F40" s="362">
        <v>47967</v>
      </c>
      <c r="G40" s="363">
        <v>55250</v>
      </c>
      <c r="J40" s="98"/>
      <c r="K40" s="98"/>
      <c r="L40" s="98"/>
      <c r="M40" s="98"/>
    </row>
    <row r="41" spans="1:13">
      <c r="A41" s="317"/>
      <c r="B41" s="353" t="s">
        <v>281</v>
      </c>
      <c r="C41" s="361">
        <v>0</v>
      </c>
      <c r="D41" s="362">
        <v>0</v>
      </c>
      <c r="E41" s="363">
        <v>2914</v>
      </c>
      <c r="F41" s="362">
        <v>3022</v>
      </c>
      <c r="G41" s="363">
        <v>11312</v>
      </c>
      <c r="J41" s="98"/>
      <c r="K41" s="98"/>
      <c r="L41" s="98"/>
      <c r="M41" s="98"/>
    </row>
    <row r="42" spans="1:13" hidden="1">
      <c r="A42" s="317"/>
      <c r="B42" s="56"/>
      <c r="C42" s="361">
        <v>0</v>
      </c>
      <c r="D42" s="362">
        <v>0</v>
      </c>
      <c r="E42" s="363">
        <v>0</v>
      </c>
      <c r="F42" s="362">
        <v>0</v>
      </c>
      <c r="G42" s="363">
        <v>0</v>
      </c>
      <c r="J42" s="98"/>
      <c r="K42" s="98"/>
      <c r="L42" s="98"/>
      <c r="M42" s="98"/>
    </row>
    <row r="43" spans="1:13" hidden="1">
      <c r="A43" s="317"/>
      <c r="B43" s="61"/>
      <c r="C43" s="361">
        <v>0</v>
      </c>
      <c r="D43" s="362">
        <v>0</v>
      </c>
      <c r="E43" s="363">
        <v>0</v>
      </c>
      <c r="F43" s="362">
        <v>0</v>
      </c>
      <c r="G43" s="363">
        <v>0</v>
      </c>
      <c r="J43" s="98"/>
      <c r="K43" s="98"/>
      <c r="L43" s="98"/>
      <c r="M43" s="98"/>
    </row>
    <row r="44" spans="1:13" hidden="1" collapsed="1">
      <c r="A44" s="317"/>
      <c r="B44" s="56"/>
      <c r="C44" s="361">
        <v>0</v>
      </c>
      <c r="D44" s="362">
        <v>0</v>
      </c>
      <c r="E44" s="363">
        <v>0</v>
      </c>
      <c r="F44" s="362">
        <v>0</v>
      </c>
      <c r="G44" s="363">
        <v>0</v>
      </c>
      <c r="J44" s="98"/>
      <c r="K44" s="98"/>
      <c r="L44" s="98"/>
      <c r="M44" s="98"/>
    </row>
    <row r="45" spans="1:13" collapsed="1">
      <c r="A45" s="317"/>
      <c r="B45" s="60"/>
      <c r="C45" s="367">
        <v>218228.43612084104</v>
      </c>
      <c r="D45" s="368">
        <v>203150.407274</v>
      </c>
      <c r="E45" s="369">
        <v>181576</v>
      </c>
      <c r="F45" s="368">
        <v>190671</v>
      </c>
      <c r="G45" s="369">
        <v>246489</v>
      </c>
      <c r="J45" s="98"/>
      <c r="K45" s="98"/>
      <c r="L45" s="98"/>
      <c r="M45" s="98"/>
    </row>
    <row r="46" spans="1:13" ht="5.0999999999999996" customHeight="1">
      <c r="A46" s="317"/>
      <c r="B46" s="59"/>
      <c r="C46" s="361"/>
      <c r="D46" s="362"/>
      <c r="E46" s="363"/>
      <c r="F46" s="362"/>
      <c r="G46" s="363"/>
    </row>
    <row r="47" spans="1:13" hidden="1">
      <c r="A47" s="317"/>
      <c r="B47" s="60"/>
      <c r="C47" s="361"/>
      <c r="D47" s="362"/>
      <c r="E47" s="363"/>
      <c r="F47" s="362"/>
      <c r="G47" s="363"/>
      <c r="J47" s="98"/>
      <c r="K47" s="98"/>
      <c r="L47" s="98"/>
      <c r="M47" s="98"/>
    </row>
    <row r="48" spans="1:13" ht="12" collapsed="1" thickBot="1">
      <c r="A48" s="317"/>
      <c r="B48" s="59" t="s">
        <v>310</v>
      </c>
      <c r="C48" s="371">
        <v>2329271.127735327</v>
      </c>
      <c r="D48" s="372">
        <v>2327502.3856681222</v>
      </c>
      <c r="E48" s="373">
        <v>2363764</v>
      </c>
      <c r="F48" s="372">
        <v>2222575</v>
      </c>
      <c r="G48" s="373">
        <v>2251272</v>
      </c>
      <c r="J48" s="98"/>
      <c r="K48" s="98"/>
      <c r="L48" s="98"/>
      <c r="M48" s="98"/>
    </row>
    <row r="49" spans="1:13" ht="5.0999999999999996" customHeight="1" thickTop="1">
      <c r="A49" s="317"/>
      <c r="B49" s="59"/>
      <c r="C49" s="361"/>
      <c r="D49" s="362"/>
      <c r="E49" s="363"/>
      <c r="F49" s="362"/>
      <c r="G49" s="363"/>
    </row>
    <row r="50" spans="1:13" hidden="1">
      <c r="A50" s="317"/>
      <c r="B50" s="56"/>
      <c r="C50" s="361"/>
      <c r="D50" s="362"/>
      <c r="E50" s="363"/>
      <c r="F50" s="362"/>
      <c r="G50" s="363"/>
      <c r="J50" s="98"/>
      <c r="K50" s="98"/>
      <c r="L50" s="98"/>
      <c r="M50" s="98"/>
    </row>
    <row r="51" spans="1:13" s="55" customFormat="1" hidden="1">
      <c r="A51" s="317"/>
      <c r="B51" s="59"/>
      <c r="C51" s="361"/>
      <c r="D51" s="364"/>
      <c r="E51" s="365"/>
      <c r="F51" s="364"/>
      <c r="G51" s="365"/>
      <c r="J51" s="98"/>
      <c r="K51" s="98"/>
      <c r="L51" s="98"/>
      <c r="M51" s="98"/>
    </row>
    <row r="52" spans="1:13" collapsed="1">
      <c r="A52" s="317"/>
      <c r="B52" s="59"/>
      <c r="C52" s="361"/>
      <c r="D52" s="362"/>
      <c r="E52" s="363"/>
      <c r="F52" s="362"/>
      <c r="G52" s="363"/>
      <c r="J52" s="98"/>
      <c r="K52" s="98"/>
      <c r="L52" s="98"/>
      <c r="M52" s="98"/>
    </row>
    <row r="53" spans="1:13" ht="5.0999999999999996" customHeight="1">
      <c r="A53" s="317"/>
      <c r="B53" s="59"/>
      <c r="C53" s="361"/>
      <c r="D53" s="362"/>
      <c r="E53" s="363"/>
      <c r="F53" s="362"/>
      <c r="G53" s="363"/>
    </row>
    <row r="54" spans="1:13">
      <c r="A54" s="317"/>
      <c r="B54" s="59" t="s">
        <v>43</v>
      </c>
      <c r="C54" s="361"/>
      <c r="D54" s="362"/>
      <c r="E54" s="363"/>
      <c r="F54" s="362"/>
      <c r="G54" s="363"/>
      <c r="J54" s="98"/>
      <c r="K54" s="98"/>
      <c r="L54" s="98"/>
      <c r="M54" s="98"/>
    </row>
    <row r="55" spans="1:13">
      <c r="A55" s="317"/>
      <c r="B55" s="59" t="s">
        <v>44</v>
      </c>
      <c r="C55" s="361"/>
      <c r="D55" s="362"/>
      <c r="E55" s="363"/>
      <c r="F55" s="362"/>
      <c r="G55" s="363"/>
      <c r="J55" s="98"/>
      <c r="K55" s="98"/>
      <c r="L55" s="98"/>
      <c r="M55" s="98"/>
    </row>
    <row r="56" spans="1:13">
      <c r="A56" s="317"/>
      <c r="B56" s="353" t="s">
        <v>282</v>
      </c>
      <c r="C56" s="361">
        <v>19987</v>
      </c>
      <c r="D56" s="362">
        <v>19986.509706000001</v>
      </c>
      <c r="E56" s="363">
        <v>19987</v>
      </c>
      <c r="F56" s="362">
        <v>19987</v>
      </c>
      <c r="G56" s="363">
        <v>19987</v>
      </c>
      <c r="J56" s="98"/>
      <c r="K56" s="98"/>
      <c r="L56" s="98"/>
      <c r="M56" s="98"/>
    </row>
    <row r="57" spans="1:13" ht="11.25" hidden="1" customHeight="1">
      <c r="A57" s="317"/>
      <c r="B57" s="60"/>
      <c r="C57" s="361">
        <v>0</v>
      </c>
      <c r="D57" s="362">
        <v>0</v>
      </c>
      <c r="E57" s="363">
        <v>0</v>
      </c>
      <c r="F57" s="362">
        <v>0</v>
      </c>
      <c r="G57" s="363">
        <v>0</v>
      </c>
      <c r="J57" s="98"/>
      <c r="K57" s="98"/>
      <c r="L57" s="98"/>
      <c r="M57" s="98"/>
    </row>
    <row r="58" spans="1:13" collapsed="1">
      <c r="A58" s="317"/>
      <c r="B58" s="353" t="s">
        <v>237</v>
      </c>
      <c r="C58" s="361">
        <v>659271.30391999998</v>
      </c>
      <c r="D58" s="362">
        <v>654575.72701902199</v>
      </c>
      <c r="E58" s="363">
        <v>611444.11080500006</v>
      </c>
      <c r="F58" s="362">
        <v>621401</v>
      </c>
      <c r="G58" s="363">
        <v>622899</v>
      </c>
      <c r="J58" s="98"/>
      <c r="K58" s="98"/>
      <c r="L58" s="98"/>
      <c r="M58" s="98"/>
    </row>
    <row r="59" spans="1:13">
      <c r="A59" s="317"/>
      <c r="B59" s="59" t="s">
        <v>311</v>
      </c>
      <c r="C59" s="367">
        <v>679258</v>
      </c>
      <c r="D59" s="368">
        <v>674563</v>
      </c>
      <c r="E59" s="369">
        <v>631431</v>
      </c>
      <c r="F59" s="368">
        <v>641388</v>
      </c>
      <c r="G59" s="369">
        <v>642886</v>
      </c>
      <c r="J59" s="98"/>
      <c r="K59" s="98"/>
      <c r="L59" s="98"/>
      <c r="M59" s="98"/>
    </row>
    <row r="60" spans="1:13">
      <c r="A60" s="317"/>
      <c r="B60" s="353" t="s">
        <v>339</v>
      </c>
      <c r="C60" s="361">
        <v>70988</v>
      </c>
      <c r="D60" s="362">
        <v>68750</v>
      </c>
      <c r="E60" s="363">
        <v>56689</v>
      </c>
      <c r="F60" s="362">
        <v>44908</v>
      </c>
      <c r="G60" s="363">
        <v>52296</v>
      </c>
      <c r="J60" s="98"/>
      <c r="K60" s="98"/>
      <c r="L60" s="98"/>
      <c r="M60" s="98"/>
    </row>
    <row r="61" spans="1:13">
      <c r="A61" s="317"/>
      <c r="B61" s="357"/>
      <c r="C61" s="367">
        <v>750246</v>
      </c>
      <c r="D61" s="368">
        <v>743313</v>
      </c>
      <c r="E61" s="369">
        <v>688120</v>
      </c>
      <c r="F61" s="368">
        <v>686296</v>
      </c>
      <c r="G61" s="369">
        <v>695182</v>
      </c>
      <c r="J61" s="98"/>
      <c r="K61" s="98"/>
      <c r="L61" s="98"/>
      <c r="M61" s="98"/>
    </row>
    <row r="62" spans="1:13" ht="5.0999999999999996" customHeight="1">
      <c r="A62" s="317"/>
      <c r="B62" s="59"/>
      <c r="C62" s="361"/>
      <c r="D62" s="362"/>
      <c r="E62" s="363"/>
      <c r="F62" s="362"/>
      <c r="G62" s="363"/>
    </row>
    <row r="63" spans="1:13">
      <c r="A63" s="317"/>
      <c r="B63" s="59" t="s">
        <v>238</v>
      </c>
      <c r="C63" s="361"/>
      <c r="D63" s="362"/>
      <c r="E63" s="363"/>
      <c r="F63" s="362"/>
      <c r="G63" s="363"/>
      <c r="J63" s="98"/>
      <c r="K63" s="98"/>
      <c r="L63" s="98"/>
      <c r="M63" s="98"/>
    </row>
    <row r="64" spans="1:13">
      <c r="A64" s="317"/>
      <c r="B64" s="354" t="s">
        <v>239</v>
      </c>
      <c r="C64" s="361"/>
      <c r="D64" s="362"/>
      <c r="E64" s="363"/>
      <c r="F64" s="362"/>
      <c r="G64" s="363"/>
      <c r="J64" s="98"/>
      <c r="K64" s="98"/>
      <c r="L64" s="98"/>
      <c r="M64" s="98"/>
    </row>
    <row r="65" spans="1:13">
      <c r="A65" s="317"/>
      <c r="B65" s="355" t="s">
        <v>312</v>
      </c>
      <c r="C65" s="361">
        <v>875668.63436680008</v>
      </c>
      <c r="D65" s="362">
        <v>896372.99844300002</v>
      </c>
      <c r="E65" s="363">
        <v>941166</v>
      </c>
      <c r="F65" s="362">
        <v>879836</v>
      </c>
      <c r="G65" s="363">
        <v>886746</v>
      </c>
      <c r="J65" s="98"/>
      <c r="K65" s="98"/>
      <c r="L65" s="98"/>
      <c r="M65" s="98"/>
    </row>
    <row r="66" spans="1:13">
      <c r="A66" s="317"/>
      <c r="B66" s="355" t="s">
        <v>313</v>
      </c>
      <c r="C66" s="361">
        <v>1166</v>
      </c>
      <c r="D66" s="362">
        <v>2726</v>
      </c>
      <c r="E66" s="363">
        <v>3106</v>
      </c>
      <c r="F66" s="362">
        <v>118</v>
      </c>
      <c r="G66" s="363">
        <v>79</v>
      </c>
      <c r="J66" s="98"/>
      <c r="K66" s="98"/>
      <c r="L66" s="98"/>
      <c r="M66" s="98"/>
    </row>
    <row r="67" spans="1:13">
      <c r="A67" s="317"/>
      <c r="B67" s="355" t="s">
        <v>234</v>
      </c>
      <c r="C67" s="361">
        <v>16177.036982</v>
      </c>
      <c r="D67" s="362">
        <v>15681.069555</v>
      </c>
      <c r="E67" s="363">
        <v>14167.306392999999</v>
      </c>
      <c r="F67" s="362">
        <v>15433.466902</v>
      </c>
      <c r="G67" s="363">
        <v>15889.996913999999</v>
      </c>
      <c r="J67" s="98"/>
      <c r="K67" s="98"/>
      <c r="L67" s="98"/>
      <c r="M67" s="98"/>
    </row>
    <row r="68" spans="1:13">
      <c r="A68" s="317"/>
      <c r="B68" s="353" t="s">
        <v>242</v>
      </c>
      <c r="C68" s="361">
        <v>23083</v>
      </c>
      <c r="D68" s="362">
        <v>22335</v>
      </c>
      <c r="E68" s="363">
        <v>22631</v>
      </c>
      <c r="F68" s="362">
        <v>23457</v>
      </c>
      <c r="G68" s="363">
        <v>17647</v>
      </c>
      <c r="J68" s="98"/>
      <c r="K68" s="98"/>
      <c r="L68" s="98"/>
      <c r="M68" s="98"/>
    </row>
    <row r="69" spans="1:13">
      <c r="A69" s="317"/>
      <c r="B69" s="353" t="s">
        <v>240</v>
      </c>
      <c r="C69" s="361">
        <v>7069</v>
      </c>
      <c r="D69" s="362">
        <v>7471</v>
      </c>
      <c r="E69" s="363">
        <v>6555</v>
      </c>
      <c r="F69" s="362">
        <v>7110</v>
      </c>
      <c r="G69" s="363">
        <v>7012</v>
      </c>
      <c r="J69" s="98"/>
      <c r="K69" s="98"/>
      <c r="L69" s="98"/>
      <c r="M69" s="98"/>
    </row>
    <row r="70" spans="1:13">
      <c r="A70" s="317"/>
      <c r="B70" s="353" t="s">
        <v>241</v>
      </c>
      <c r="C70" s="361">
        <v>7444</v>
      </c>
      <c r="D70" s="362">
        <v>9429</v>
      </c>
      <c r="E70" s="363">
        <v>10717</v>
      </c>
      <c r="F70" s="362">
        <v>9850</v>
      </c>
      <c r="G70" s="363">
        <v>9654</v>
      </c>
      <c r="J70" s="98"/>
      <c r="K70" s="98"/>
      <c r="L70" s="98"/>
      <c r="M70" s="98"/>
    </row>
    <row r="71" spans="1:13">
      <c r="A71" s="317"/>
      <c r="B71" s="353" t="s">
        <v>243</v>
      </c>
      <c r="C71" s="361">
        <v>741</v>
      </c>
      <c r="D71" s="362">
        <v>727</v>
      </c>
      <c r="E71" s="363">
        <v>688</v>
      </c>
      <c r="F71" s="362">
        <v>669</v>
      </c>
      <c r="G71" s="363">
        <v>1524</v>
      </c>
      <c r="J71" s="98"/>
      <c r="K71" s="98"/>
      <c r="L71" s="98"/>
      <c r="M71" s="98"/>
    </row>
    <row r="72" spans="1:13">
      <c r="A72" s="317"/>
      <c r="B72" s="60"/>
      <c r="C72" s="367">
        <v>931349</v>
      </c>
      <c r="D72" s="368">
        <v>954742</v>
      </c>
      <c r="E72" s="369">
        <v>999030.30639299995</v>
      </c>
      <c r="F72" s="368">
        <v>936473.46690200001</v>
      </c>
      <c r="G72" s="369">
        <v>938551.99691400002</v>
      </c>
      <c r="J72" s="98"/>
      <c r="K72" s="98"/>
      <c r="L72" s="98"/>
      <c r="M72" s="98"/>
    </row>
    <row r="73" spans="1:13" ht="5.0999999999999996" customHeight="1">
      <c r="A73" s="317"/>
      <c r="B73" s="59"/>
      <c r="C73" s="361"/>
      <c r="D73" s="362"/>
      <c r="E73" s="363"/>
      <c r="F73" s="362"/>
      <c r="G73" s="363"/>
    </row>
    <row r="74" spans="1:13" s="55" customFormat="1">
      <c r="A74" s="317"/>
      <c r="B74" s="60" t="s">
        <v>244</v>
      </c>
      <c r="C74" s="361"/>
      <c r="D74" s="362"/>
      <c r="E74" s="363"/>
      <c r="F74" s="362"/>
      <c r="G74" s="363"/>
      <c r="J74" s="98"/>
      <c r="K74" s="98"/>
      <c r="L74" s="98"/>
      <c r="M74" s="98"/>
    </row>
    <row r="75" spans="1:13" s="55" customFormat="1">
      <c r="A75" s="317"/>
      <c r="B75" s="356" t="s">
        <v>239</v>
      </c>
      <c r="C75" s="361"/>
      <c r="D75" s="364"/>
      <c r="E75" s="365"/>
      <c r="F75" s="364"/>
      <c r="G75" s="365"/>
      <c r="J75" s="98"/>
      <c r="K75" s="98"/>
      <c r="L75" s="98"/>
      <c r="M75" s="98"/>
    </row>
    <row r="76" spans="1:13">
      <c r="A76" s="317"/>
      <c r="B76" s="355" t="s">
        <v>312</v>
      </c>
      <c r="C76" s="361">
        <v>73445.361418999993</v>
      </c>
      <c r="D76" s="362">
        <v>129441.6477933</v>
      </c>
      <c r="E76" s="363">
        <v>150789.09194995</v>
      </c>
      <c r="F76" s="362">
        <v>56156.000066615001</v>
      </c>
      <c r="G76" s="363">
        <v>77473.272916999995</v>
      </c>
      <c r="J76" s="98"/>
      <c r="K76" s="98"/>
      <c r="L76" s="98"/>
      <c r="M76" s="98"/>
    </row>
    <row r="77" spans="1:13">
      <c r="A77" s="317"/>
      <c r="B77" s="355" t="s">
        <v>314</v>
      </c>
      <c r="C77" s="361">
        <v>79004.789526359993</v>
      </c>
      <c r="D77" s="362">
        <v>48466.004331600008</v>
      </c>
      <c r="E77" s="363">
        <v>48692.866510475003</v>
      </c>
      <c r="F77" s="362">
        <v>52142.757696949004</v>
      </c>
      <c r="G77" s="363">
        <v>53289.231281</v>
      </c>
      <c r="J77" s="98"/>
      <c r="K77" s="98"/>
      <c r="L77" s="98"/>
      <c r="M77" s="98"/>
    </row>
    <row r="78" spans="1:13" s="55" customFormat="1">
      <c r="A78" s="317"/>
      <c r="B78" s="355" t="s">
        <v>313</v>
      </c>
      <c r="C78" s="361">
        <v>1650</v>
      </c>
      <c r="D78" s="362">
        <v>2335</v>
      </c>
      <c r="E78" s="363">
        <v>785</v>
      </c>
      <c r="F78" s="362">
        <v>711</v>
      </c>
      <c r="G78" s="363">
        <v>670</v>
      </c>
      <c r="J78" s="98"/>
      <c r="K78" s="98"/>
      <c r="L78" s="98"/>
      <c r="M78" s="98"/>
    </row>
    <row r="79" spans="1:13">
      <c r="A79" s="317"/>
      <c r="B79" s="355" t="s">
        <v>315</v>
      </c>
      <c r="C79" s="361">
        <v>298517.95820361999</v>
      </c>
      <c r="D79" s="362">
        <v>268536.66838883504</v>
      </c>
      <c r="E79" s="363">
        <v>273659.75741802301</v>
      </c>
      <c r="F79" s="362">
        <v>278731</v>
      </c>
      <c r="G79" s="363">
        <v>270748</v>
      </c>
      <c r="J79" s="98"/>
      <c r="K79" s="98"/>
      <c r="L79" s="98"/>
      <c r="M79" s="98"/>
    </row>
    <row r="80" spans="1:13">
      <c r="A80" s="317"/>
      <c r="B80" s="355" t="s">
        <v>234</v>
      </c>
      <c r="C80" s="361">
        <v>104717.93646</v>
      </c>
      <c r="D80" s="362">
        <v>88807.81525866501</v>
      </c>
      <c r="E80" s="363">
        <v>108319.69360699999</v>
      </c>
      <c r="F80" s="362">
        <v>116760.533098</v>
      </c>
      <c r="G80" s="363">
        <v>124080.003086</v>
      </c>
    </row>
    <row r="81" spans="1:7">
      <c r="A81" s="317"/>
      <c r="B81" s="353" t="s">
        <v>242</v>
      </c>
      <c r="C81" s="361">
        <v>48653</v>
      </c>
      <c r="D81" s="346">
        <v>48785</v>
      </c>
      <c r="E81" s="363">
        <v>47207</v>
      </c>
      <c r="F81" s="346">
        <v>48641</v>
      </c>
      <c r="G81" s="363">
        <v>48846</v>
      </c>
    </row>
    <row r="82" spans="1:7">
      <c r="A82" s="317"/>
      <c r="B82" s="353" t="s">
        <v>240</v>
      </c>
      <c r="C82" s="361">
        <v>2373</v>
      </c>
      <c r="D82" s="346">
        <v>2215</v>
      </c>
      <c r="E82" s="363">
        <v>2317</v>
      </c>
      <c r="F82" s="346">
        <v>2603</v>
      </c>
      <c r="G82" s="363">
        <v>2419</v>
      </c>
    </row>
    <row r="83" spans="1:7">
      <c r="A83" s="317"/>
      <c r="B83" s="353" t="s">
        <v>319</v>
      </c>
      <c r="C83" s="361">
        <v>7349.7607347610028</v>
      </c>
      <c r="D83" s="346">
        <v>6088.5488899910024</v>
      </c>
      <c r="E83" s="363">
        <v>8063.28098321998</v>
      </c>
      <c r="F83" s="346">
        <v>8904.1887491710113</v>
      </c>
      <c r="G83" s="363">
        <v>7670.9030130000001</v>
      </c>
    </row>
    <row r="84" spans="1:7">
      <c r="A84" s="317"/>
      <c r="B84" s="353" t="s">
        <v>245</v>
      </c>
      <c r="C84" s="361">
        <v>31964</v>
      </c>
      <c r="D84" s="346">
        <v>34770</v>
      </c>
      <c r="E84" s="363">
        <v>35887</v>
      </c>
      <c r="F84" s="346">
        <v>34288</v>
      </c>
      <c r="G84" s="363">
        <v>30897</v>
      </c>
    </row>
    <row r="85" spans="1:7">
      <c r="A85" s="317"/>
      <c r="B85" s="353" t="s">
        <v>283</v>
      </c>
      <c r="C85" s="361">
        <v>0</v>
      </c>
      <c r="D85" s="346">
        <v>0</v>
      </c>
      <c r="E85" s="363">
        <v>893</v>
      </c>
      <c r="F85" s="346">
        <v>868</v>
      </c>
      <c r="G85" s="363">
        <v>1445</v>
      </c>
    </row>
    <row r="86" spans="1:7" ht="5.0999999999999996" customHeight="1">
      <c r="A86" s="317"/>
      <c r="B86" s="59"/>
      <c r="C86" s="361"/>
      <c r="D86" s="362"/>
      <c r="E86" s="363"/>
      <c r="F86" s="362"/>
      <c r="G86" s="363"/>
    </row>
    <row r="87" spans="1:7" hidden="1">
      <c r="A87" s="317"/>
      <c r="B87" s="61"/>
      <c r="C87" s="361">
        <v>0</v>
      </c>
      <c r="D87" s="346">
        <v>0</v>
      </c>
      <c r="E87" s="363">
        <v>0</v>
      </c>
      <c r="F87" s="346">
        <v>0</v>
      </c>
      <c r="G87" s="363">
        <v>0</v>
      </c>
    </row>
    <row r="88" spans="1:7" collapsed="1">
      <c r="A88" s="317"/>
      <c r="B88" s="60"/>
      <c r="C88" s="367">
        <v>647675.80634374102</v>
      </c>
      <c r="D88" s="370">
        <v>629446.68466239108</v>
      </c>
      <c r="E88" s="369">
        <v>676613.69360700005</v>
      </c>
      <c r="F88" s="370">
        <v>599805.53309799999</v>
      </c>
      <c r="G88" s="369">
        <v>617538.00308599998</v>
      </c>
    </row>
    <row r="89" spans="1:7" ht="11.25" hidden="1" customHeight="1">
      <c r="A89" s="317"/>
      <c r="B89" s="60"/>
      <c r="C89" s="361"/>
      <c r="D89" s="346"/>
      <c r="E89" s="365"/>
      <c r="F89" s="346"/>
      <c r="G89" s="365"/>
    </row>
    <row r="90" spans="1:7" ht="5.0999999999999996" customHeight="1" collapsed="1">
      <c r="A90" s="317"/>
      <c r="B90" s="59"/>
      <c r="C90" s="361"/>
      <c r="D90" s="362"/>
      <c r="E90" s="363"/>
      <c r="F90" s="362"/>
      <c r="G90" s="363"/>
    </row>
    <row r="91" spans="1:7">
      <c r="A91" s="317"/>
      <c r="B91" s="60" t="s">
        <v>246</v>
      </c>
      <c r="C91" s="366">
        <v>1579024.806343741</v>
      </c>
      <c r="D91" s="349">
        <v>1584188.684662391</v>
      </c>
      <c r="E91" s="365">
        <v>1675644</v>
      </c>
      <c r="F91" s="349">
        <v>1536279</v>
      </c>
      <c r="G91" s="365">
        <v>1556090</v>
      </c>
    </row>
    <row r="92" spans="1:7" ht="12" thickBot="1">
      <c r="A92" s="317"/>
      <c r="B92" s="60" t="s">
        <v>45</v>
      </c>
      <c r="C92" s="371">
        <v>2329270.8063437408</v>
      </c>
      <c r="D92" s="374">
        <v>2327501.684662391</v>
      </c>
      <c r="E92" s="371">
        <v>2363764</v>
      </c>
      <c r="F92" s="374">
        <v>2222575</v>
      </c>
      <c r="G92" s="371">
        <v>2251272</v>
      </c>
    </row>
    <row r="93" spans="1:7" ht="5.0999999999999996" customHeight="1" thickTop="1">
      <c r="A93" s="317"/>
      <c r="B93" s="358"/>
      <c r="C93" s="336"/>
      <c r="D93" s="358"/>
      <c r="E93" s="336"/>
      <c r="F93" s="358"/>
      <c r="G93" s="336"/>
    </row>
    <row r="96" spans="1:7">
      <c r="C96" s="417">
        <f>C92-C48</f>
        <v>-0.32139158621430397</v>
      </c>
      <c r="D96" s="417">
        <f t="shared" ref="D96:G96" si="0">D92-D48</f>
        <v>-0.70100573124364018</v>
      </c>
      <c r="E96" s="417">
        <f t="shared" si="0"/>
        <v>0</v>
      </c>
      <c r="F96" s="417">
        <f t="shared" si="0"/>
        <v>0</v>
      </c>
      <c r="G96" s="417">
        <f t="shared" si="0"/>
        <v>0</v>
      </c>
    </row>
    <row r="98" spans="3:7" hidden="1">
      <c r="C98" s="346">
        <f>C92-C48</f>
        <v>-0.32139158621430397</v>
      </c>
      <c r="D98" s="346">
        <f t="shared" ref="D98:G98" si="1">D92-D48</f>
        <v>-0.70100573124364018</v>
      </c>
      <c r="E98" s="346">
        <f t="shared" si="1"/>
        <v>0</v>
      </c>
      <c r="F98" s="346">
        <f t="shared" si="1"/>
        <v>0</v>
      </c>
      <c r="G98" s="346">
        <f t="shared" si="1"/>
        <v>0</v>
      </c>
    </row>
    <row r="99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view="pageBreakPreview" zoomScaleNormal="100" zoomScaleSheetLayoutView="100" workbookViewId="0"/>
  </sheetViews>
  <sheetFormatPr defaultRowHeight="11.25" outlineLevelRow="1"/>
  <cols>
    <col min="1" max="1" width="5.42578125" style="48" customWidth="1"/>
    <col min="2" max="2" width="52.7109375" style="48" customWidth="1"/>
    <col min="3" max="5" width="8.7109375" style="48" customWidth="1"/>
    <col min="6" max="7" width="8.7109375" style="84" customWidth="1"/>
    <col min="8" max="8" width="2" style="48" customWidth="1"/>
    <col min="9" max="16384" width="9.140625" style="48"/>
  </cols>
  <sheetData>
    <row r="1" spans="1:12">
      <c r="A1" s="312" t="s">
        <v>13</v>
      </c>
      <c r="B1" s="47" t="s">
        <v>41</v>
      </c>
      <c r="C1" s="47"/>
      <c r="D1" s="47"/>
      <c r="E1" s="47"/>
    </row>
    <row r="2" spans="1:12">
      <c r="F2" s="73"/>
      <c r="G2" s="48"/>
    </row>
    <row r="3" spans="1:12">
      <c r="A3" s="308">
        <v>3</v>
      </c>
      <c r="B3" s="73" t="s">
        <v>316</v>
      </c>
      <c r="C3" s="73"/>
      <c r="D3" s="73"/>
      <c r="E3" s="73"/>
      <c r="F3" s="52"/>
      <c r="G3" s="48"/>
    </row>
    <row r="4" spans="1:12">
      <c r="A4" s="62"/>
      <c r="B4" s="73"/>
      <c r="C4" s="73"/>
      <c r="D4" s="73"/>
      <c r="E4" s="73"/>
      <c r="F4" s="52"/>
      <c r="G4" s="48"/>
    </row>
    <row r="5" spans="1:12">
      <c r="A5" s="62"/>
      <c r="B5" s="73"/>
      <c r="C5" s="73"/>
      <c r="D5" s="73"/>
      <c r="E5" s="73"/>
      <c r="F5" s="52"/>
      <c r="G5" s="48"/>
    </row>
    <row r="6" spans="1:12" ht="12.75" customHeight="1">
      <c r="A6" s="62"/>
      <c r="B6" s="73"/>
      <c r="C6" s="73"/>
      <c r="D6" s="73"/>
      <c r="E6" s="73"/>
      <c r="F6" s="52"/>
      <c r="G6" s="52" t="str">
        <f>'Trends file-2'!$G$6</f>
        <v>Amount in Rs Mn</v>
      </c>
    </row>
    <row r="7" spans="1:12" ht="12.75" customHeight="1">
      <c r="B7" s="458" t="s">
        <v>0</v>
      </c>
      <c r="C7" s="460" t="s">
        <v>1</v>
      </c>
      <c r="D7" s="461"/>
      <c r="E7" s="461"/>
      <c r="F7" s="461"/>
      <c r="G7" s="462"/>
    </row>
    <row r="8" spans="1:12" ht="12.75" customHeight="1">
      <c r="B8" s="459"/>
      <c r="C8" s="230">
        <f>'Trends file-2'!C8</f>
        <v>42916</v>
      </c>
      <c r="D8" s="230">
        <f>'Trends file-2'!D8</f>
        <v>42825</v>
      </c>
      <c r="E8" s="230">
        <f>'Trends file-2'!E8</f>
        <v>42735</v>
      </c>
      <c r="F8" s="230">
        <f>'Trends file-2'!F8</f>
        <v>42643</v>
      </c>
      <c r="G8" s="230">
        <f>'Trends file-2'!G8</f>
        <v>42551</v>
      </c>
    </row>
    <row r="9" spans="1:12">
      <c r="B9" s="74" t="s">
        <v>54</v>
      </c>
      <c r="C9" s="191"/>
      <c r="D9" s="283"/>
      <c r="E9" s="191"/>
      <c r="F9" s="283"/>
      <c r="G9" s="191"/>
    </row>
    <row r="10" spans="1:12">
      <c r="B10" s="75"/>
      <c r="C10" s="192"/>
      <c r="D10" s="284"/>
      <c r="E10" s="192"/>
      <c r="F10" s="284"/>
      <c r="G10" s="192"/>
    </row>
    <row r="11" spans="1:12" s="55" customFormat="1">
      <c r="A11" s="317"/>
      <c r="B11" s="75" t="s">
        <v>80</v>
      </c>
      <c r="C11" s="190">
        <v>14313</v>
      </c>
      <c r="D11" s="280">
        <v>6459</v>
      </c>
      <c r="E11" s="190">
        <v>18556</v>
      </c>
      <c r="F11" s="280">
        <v>27287</v>
      </c>
      <c r="G11" s="190">
        <v>24931</v>
      </c>
      <c r="I11" s="99"/>
      <c r="J11" s="99"/>
      <c r="K11" s="99"/>
      <c r="L11" s="99"/>
    </row>
    <row r="12" spans="1:12" ht="5.0999999999999996" customHeight="1">
      <c r="A12" s="317"/>
      <c r="B12" s="76"/>
      <c r="C12" s="193"/>
      <c r="D12" s="285"/>
      <c r="E12" s="193"/>
      <c r="F12" s="285"/>
      <c r="G12" s="193"/>
      <c r="I12" s="99"/>
      <c r="J12" s="99"/>
      <c r="K12" s="99"/>
      <c r="L12" s="99"/>
    </row>
    <row r="13" spans="1:12">
      <c r="A13" s="317"/>
      <c r="B13" s="77" t="s">
        <v>55</v>
      </c>
      <c r="C13" s="193"/>
      <c r="D13" s="285"/>
      <c r="E13" s="193"/>
      <c r="F13" s="285"/>
      <c r="G13" s="193"/>
      <c r="I13" s="99"/>
      <c r="J13" s="99"/>
      <c r="K13" s="99"/>
      <c r="L13" s="99"/>
    </row>
    <row r="14" spans="1:12">
      <c r="A14" s="317"/>
      <c r="B14" s="78" t="s">
        <v>187</v>
      </c>
      <c r="C14" s="194">
        <v>48192</v>
      </c>
      <c r="D14" s="286">
        <v>49418</v>
      </c>
      <c r="E14" s="194">
        <v>48350</v>
      </c>
      <c r="F14" s="286">
        <v>49560</v>
      </c>
      <c r="G14" s="194">
        <v>50402</v>
      </c>
      <c r="I14" s="99"/>
      <c r="J14" s="99"/>
      <c r="K14" s="99"/>
      <c r="L14" s="99"/>
    </row>
    <row r="15" spans="1:12">
      <c r="A15" s="317"/>
      <c r="B15" s="78" t="s">
        <v>317</v>
      </c>
      <c r="C15" s="194">
        <v>22039</v>
      </c>
      <c r="D15" s="286">
        <v>22717</v>
      </c>
      <c r="E15" s="194">
        <v>33061</v>
      </c>
      <c r="F15" s="286">
        <v>24626</v>
      </c>
      <c r="G15" s="194">
        <v>25136</v>
      </c>
      <c r="I15" s="99"/>
      <c r="J15" s="99"/>
      <c r="K15" s="99"/>
      <c r="L15" s="99"/>
    </row>
    <row r="16" spans="1:12">
      <c r="A16" s="317"/>
      <c r="B16" s="78" t="s">
        <v>56</v>
      </c>
      <c r="C16" s="194">
        <v>-3765</v>
      </c>
      <c r="D16" s="286">
        <v>-3555</v>
      </c>
      <c r="E16" s="194">
        <v>-13705</v>
      </c>
      <c r="F16" s="286">
        <v>-5569</v>
      </c>
      <c r="G16" s="194">
        <v>-5737</v>
      </c>
      <c r="I16" s="99"/>
      <c r="J16" s="99"/>
      <c r="K16" s="99"/>
      <c r="L16" s="99"/>
    </row>
    <row r="17" spans="1:12">
      <c r="A17" s="317"/>
      <c r="B17" s="78" t="s">
        <v>326</v>
      </c>
      <c r="C17" s="195">
        <v>-2855</v>
      </c>
      <c r="D17" s="238">
        <v>-2508</v>
      </c>
      <c r="E17" s="195">
        <v>-2696</v>
      </c>
      <c r="F17" s="238">
        <v>-2697</v>
      </c>
      <c r="G17" s="195">
        <v>-2548</v>
      </c>
      <c r="I17" s="99"/>
      <c r="J17" s="99"/>
      <c r="K17" s="99"/>
      <c r="L17" s="99"/>
    </row>
    <row r="18" spans="1:12">
      <c r="A18" s="317"/>
      <c r="B18" s="78" t="s">
        <v>255</v>
      </c>
      <c r="C18" s="195">
        <v>584</v>
      </c>
      <c r="D18" s="238">
        <v>158</v>
      </c>
      <c r="E18" s="195">
        <v>-2586</v>
      </c>
      <c r="F18" s="238">
        <v>-313</v>
      </c>
      <c r="G18" s="195">
        <v>2465</v>
      </c>
      <c r="I18" s="99"/>
      <c r="J18" s="99"/>
      <c r="K18" s="99"/>
      <c r="L18" s="99"/>
    </row>
    <row r="19" spans="1:12">
      <c r="A19" s="317"/>
      <c r="B19" s="78" t="s">
        <v>182</v>
      </c>
      <c r="C19" s="194">
        <v>84</v>
      </c>
      <c r="D19" s="286">
        <v>88</v>
      </c>
      <c r="E19" s="194">
        <v>75</v>
      </c>
      <c r="F19" s="286">
        <v>78</v>
      </c>
      <c r="G19" s="194">
        <v>97</v>
      </c>
      <c r="I19" s="99"/>
      <c r="J19" s="99"/>
      <c r="K19" s="99"/>
      <c r="L19" s="99"/>
    </row>
    <row r="20" spans="1:12">
      <c r="A20" s="317"/>
      <c r="B20" s="79" t="s">
        <v>57</v>
      </c>
      <c r="C20" s="194">
        <v>-91</v>
      </c>
      <c r="D20" s="286">
        <v>99</v>
      </c>
      <c r="E20" s="194">
        <v>81</v>
      </c>
      <c r="F20" s="286">
        <v>-30</v>
      </c>
      <c r="G20" s="194">
        <v>115</v>
      </c>
      <c r="I20" s="99"/>
      <c r="J20" s="99"/>
      <c r="K20" s="99"/>
      <c r="L20" s="99"/>
    </row>
    <row r="21" spans="1:12" ht="5.0999999999999996" customHeight="1">
      <c r="A21" s="317"/>
      <c r="B21" s="76"/>
      <c r="C21" s="193"/>
      <c r="D21" s="285"/>
      <c r="E21" s="193"/>
      <c r="F21" s="285"/>
      <c r="G21" s="193"/>
      <c r="I21" s="99"/>
      <c r="J21" s="99"/>
      <c r="K21" s="99"/>
      <c r="L21" s="99"/>
    </row>
    <row r="22" spans="1:12" s="55" customFormat="1">
      <c r="A22" s="317"/>
      <c r="B22" s="102" t="s">
        <v>284</v>
      </c>
      <c r="C22" s="196">
        <v>78501</v>
      </c>
      <c r="D22" s="287">
        <v>72876</v>
      </c>
      <c r="E22" s="196">
        <v>81136</v>
      </c>
      <c r="F22" s="287">
        <v>92942</v>
      </c>
      <c r="G22" s="196">
        <v>94861</v>
      </c>
      <c r="I22" s="99"/>
      <c r="J22" s="99"/>
      <c r="K22" s="99"/>
      <c r="L22" s="99"/>
    </row>
    <row r="23" spans="1:12">
      <c r="A23" s="317"/>
      <c r="B23" s="418" t="s">
        <v>285</v>
      </c>
      <c r="C23" s="193"/>
      <c r="D23" s="285"/>
      <c r="E23" s="193"/>
      <c r="F23" s="285"/>
      <c r="G23" s="193"/>
      <c r="I23" s="99"/>
      <c r="J23" s="99"/>
      <c r="K23" s="99"/>
      <c r="L23" s="99"/>
    </row>
    <row r="24" spans="1:12">
      <c r="A24" s="317"/>
      <c r="B24" s="81" t="s">
        <v>286</v>
      </c>
      <c r="C24" s="194">
        <v>292</v>
      </c>
      <c r="D24" s="286">
        <v>1628.1672163120002</v>
      </c>
      <c r="E24" s="194">
        <v>3607.4940420620005</v>
      </c>
      <c r="F24" s="286">
        <v>-915.72465822556933</v>
      </c>
      <c r="G24" s="194">
        <v>2532.0633998515686</v>
      </c>
      <c r="I24" s="99"/>
      <c r="J24" s="99"/>
      <c r="K24" s="99"/>
      <c r="L24" s="99"/>
    </row>
    <row r="25" spans="1:12">
      <c r="A25" s="317"/>
      <c r="B25" s="78" t="s">
        <v>287</v>
      </c>
      <c r="C25" s="194">
        <v>31941</v>
      </c>
      <c r="D25" s="286">
        <v>-10532.192521657962</v>
      </c>
      <c r="E25" s="194">
        <v>4039.124730149133</v>
      </c>
      <c r="F25" s="286">
        <v>5561.5270529418267</v>
      </c>
      <c r="G25" s="194">
        <v>10564.540738567002</v>
      </c>
      <c r="I25" s="99"/>
      <c r="J25" s="99"/>
      <c r="K25" s="99"/>
      <c r="L25" s="99"/>
    </row>
    <row r="26" spans="1:12">
      <c r="A26" s="317"/>
      <c r="B26" s="78" t="s">
        <v>58</v>
      </c>
      <c r="C26" s="194">
        <v>-310</v>
      </c>
      <c r="D26" s="286">
        <v>774</v>
      </c>
      <c r="E26" s="194">
        <v>191</v>
      </c>
      <c r="F26" s="286">
        <v>-32</v>
      </c>
      <c r="G26" s="194">
        <v>15</v>
      </c>
      <c r="I26" s="99"/>
      <c r="J26" s="99"/>
      <c r="K26" s="99"/>
      <c r="L26" s="99"/>
    </row>
    <row r="27" spans="1:12">
      <c r="A27" s="317"/>
      <c r="B27" s="78" t="s">
        <v>288</v>
      </c>
      <c r="C27" s="194">
        <v>312</v>
      </c>
      <c r="D27" s="286">
        <v>13</v>
      </c>
      <c r="E27" s="194">
        <v>-390</v>
      </c>
      <c r="F27" s="286">
        <v>221</v>
      </c>
      <c r="G27" s="194">
        <v>130</v>
      </c>
      <c r="I27" s="99"/>
      <c r="J27" s="99"/>
      <c r="K27" s="99"/>
      <c r="L27" s="99"/>
    </row>
    <row r="28" spans="1:12">
      <c r="A28" s="317"/>
      <c r="B28" s="76" t="s">
        <v>68</v>
      </c>
      <c r="C28" s="194">
        <v>2093</v>
      </c>
      <c r="D28" s="286">
        <v>-2347</v>
      </c>
      <c r="E28" s="194">
        <v>-2968</v>
      </c>
      <c r="F28" s="286">
        <v>-2467.6995334685053</v>
      </c>
      <c r="G28" s="194">
        <v>11339.699533468505</v>
      </c>
      <c r="I28" s="99"/>
      <c r="J28" s="99"/>
      <c r="K28" s="99"/>
      <c r="L28" s="99"/>
    </row>
    <row r="29" spans="1:12">
      <c r="A29" s="317"/>
      <c r="B29" s="78" t="s">
        <v>69</v>
      </c>
      <c r="C29" s="194">
        <v>11962</v>
      </c>
      <c r="D29" s="286">
        <v>-17015.167216312002</v>
      </c>
      <c r="E29" s="194">
        <v>-14406.494042061999</v>
      </c>
      <c r="F29" s="286">
        <v>-3801.8613304582777</v>
      </c>
      <c r="G29" s="194">
        <v>-13171.477411167723</v>
      </c>
      <c r="I29" s="99"/>
      <c r="J29" s="99"/>
      <c r="K29" s="99"/>
      <c r="L29" s="99"/>
    </row>
    <row r="30" spans="1:12" ht="5.0999999999999996" customHeight="1">
      <c r="A30" s="317"/>
      <c r="B30" s="76"/>
      <c r="C30" s="193"/>
      <c r="D30" s="285"/>
      <c r="E30" s="193"/>
      <c r="F30" s="285"/>
      <c r="G30" s="193"/>
      <c r="I30" s="99"/>
      <c r="J30" s="99"/>
      <c r="K30" s="99"/>
      <c r="L30" s="99"/>
    </row>
    <row r="31" spans="1:12">
      <c r="A31" s="317"/>
      <c r="B31" s="80" t="s">
        <v>289</v>
      </c>
      <c r="C31" s="196">
        <v>124791</v>
      </c>
      <c r="D31" s="287">
        <v>45397</v>
      </c>
      <c r="E31" s="196">
        <v>71209</v>
      </c>
      <c r="F31" s="287">
        <v>91507</v>
      </c>
      <c r="G31" s="196">
        <v>106271</v>
      </c>
      <c r="I31" s="99"/>
      <c r="J31" s="99"/>
      <c r="K31" s="99"/>
      <c r="L31" s="99"/>
    </row>
    <row r="32" spans="1:12" ht="5.0999999999999996" customHeight="1">
      <c r="A32" s="317"/>
      <c r="B32" s="76"/>
      <c r="C32" s="193"/>
      <c r="D32" s="285"/>
      <c r="E32" s="193"/>
      <c r="F32" s="285"/>
      <c r="G32" s="193"/>
      <c r="I32" s="99"/>
      <c r="J32" s="99"/>
      <c r="K32" s="99"/>
      <c r="L32" s="99"/>
    </row>
    <row r="33" spans="1:12">
      <c r="A33" s="317"/>
      <c r="B33" s="78" t="s">
        <v>154</v>
      </c>
      <c r="C33" s="194">
        <v>10010</v>
      </c>
      <c r="D33" s="238">
        <v>0</v>
      </c>
      <c r="E33" s="195">
        <v>0</v>
      </c>
      <c r="F33" s="238">
        <v>0</v>
      </c>
      <c r="G33" s="195">
        <v>9510</v>
      </c>
      <c r="I33" s="99"/>
      <c r="J33" s="99"/>
      <c r="K33" s="99"/>
      <c r="L33" s="99"/>
    </row>
    <row r="34" spans="1:12">
      <c r="A34" s="317"/>
      <c r="B34" s="78" t="s">
        <v>82</v>
      </c>
      <c r="C34" s="194">
        <v>-1426</v>
      </c>
      <c r="D34" s="286">
        <v>-7852.8074783420379</v>
      </c>
      <c r="E34" s="194">
        <v>-5462.1247301491348</v>
      </c>
      <c r="F34" s="286">
        <v>-11111.043566588934</v>
      </c>
      <c r="G34" s="194">
        <v>-7161.0242249198927</v>
      </c>
      <c r="I34" s="99"/>
      <c r="J34" s="99"/>
      <c r="K34" s="99"/>
      <c r="L34" s="99"/>
    </row>
    <row r="35" spans="1:12" ht="5.0999999999999996" customHeight="1">
      <c r="A35" s="317"/>
      <c r="B35" s="76"/>
      <c r="C35" s="193"/>
      <c r="D35" s="285"/>
      <c r="E35" s="193"/>
      <c r="F35" s="285"/>
      <c r="G35" s="193"/>
      <c r="I35" s="99"/>
      <c r="J35" s="99"/>
      <c r="K35" s="99"/>
      <c r="L35" s="99"/>
    </row>
    <row r="36" spans="1:12" s="55" customFormat="1">
      <c r="A36" s="317"/>
      <c r="B36" s="80" t="s">
        <v>290</v>
      </c>
      <c r="C36" s="196">
        <v>133375</v>
      </c>
      <c r="D36" s="287">
        <v>37544</v>
      </c>
      <c r="E36" s="196">
        <v>65747</v>
      </c>
      <c r="F36" s="287">
        <v>80396</v>
      </c>
      <c r="G36" s="196">
        <v>108620</v>
      </c>
      <c r="I36" s="99"/>
      <c r="J36" s="99"/>
      <c r="K36" s="99"/>
      <c r="L36" s="99"/>
    </row>
    <row r="37" spans="1:12" ht="5.0999999999999996" customHeight="1">
      <c r="A37" s="317"/>
      <c r="B37" s="76"/>
      <c r="C37" s="193"/>
      <c r="D37" s="285"/>
      <c r="E37" s="193"/>
      <c r="F37" s="285"/>
      <c r="G37" s="193"/>
      <c r="I37" s="99"/>
      <c r="J37" s="99"/>
      <c r="K37" s="99"/>
      <c r="L37" s="99"/>
    </row>
    <row r="38" spans="1:12">
      <c r="A38" s="317"/>
      <c r="B38" s="80" t="s">
        <v>59</v>
      </c>
      <c r="C38" s="194"/>
      <c r="D38" s="286"/>
      <c r="E38" s="194"/>
      <c r="F38" s="286"/>
      <c r="G38" s="194"/>
      <c r="I38" s="99"/>
      <c r="J38" s="99"/>
      <c r="K38" s="99"/>
      <c r="L38" s="99"/>
    </row>
    <row r="39" spans="1:12" ht="5.0999999999999996" customHeight="1">
      <c r="A39" s="317"/>
      <c r="B39" s="76"/>
      <c r="C39" s="193"/>
      <c r="D39" s="285"/>
      <c r="E39" s="193"/>
      <c r="F39" s="285"/>
      <c r="G39" s="193"/>
      <c r="I39" s="99"/>
      <c r="J39" s="99"/>
      <c r="K39" s="99"/>
      <c r="L39" s="99"/>
    </row>
    <row r="40" spans="1:12">
      <c r="A40" s="317"/>
      <c r="B40" s="78" t="s">
        <v>155</v>
      </c>
      <c r="C40" s="194">
        <v>-43792</v>
      </c>
      <c r="D40" s="286">
        <v>-53149</v>
      </c>
      <c r="E40" s="194">
        <v>-65378</v>
      </c>
      <c r="F40" s="286">
        <v>-44926</v>
      </c>
      <c r="G40" s="194">
        <v>-59577</v>
      </c>
      <c r="I40" s="99"/>
      <c r="J40" s="99"/>
      <c r="K40" s="99"/>
      <c r="L40" s="99"/>
    </row>
    <row r="41" spans="1:12">
      <c r="A41" s="317"/>
      <c r="B41" s="48" t="s">
        <v>291</v>
      </c>
      <c r="C41" s="194">
        <v>744</v>
      </c>
      <c r="D41" s="238">
        <v>207</v>
      </c>
      <c r="E41" s="194">
        <v>2157</v>
      </c>
      <c r="F41" s="238">
        <v>410</v>
      </c>
      <c r="G41" s="194">
        <v>1688</v>
      </c>
      <c r="I41" s="99"/>
      <c r="J41" s="99"/>
      <c r="K41" s="99"/>
      <c r="L41" s="99"/>
    </row>
    <row r="42" spans="1:12">
      <c r="A42" s="317"/>
      <c r="B42" s="78" t="s">
        <v>71</v>
      </c>
      <c r="C42" s="194">
        <v>-2114</v>
      </c>
      <c r="D42" s="286">
        <v>-2632</v>
      </c>
      <c r="E42" s="194">
        <v>-89226</v>
      </c>
      <c r="F42" s="286">
        <v>-26520</v>
      </c>
      <c r="G42" s="194">
        <v>-47099</v>
      </c>
      <c r="I42" s="99"/>
      <c r="J42" s="99"/>
      <c r="K42" s="99"/>
      <c r="L42" s="99"/>
    </row>
    <row r="43" spans="1:12">
      <c r="A43" s="317"/>
      <c r="B43" s="78" t="s">
        <v>183</v>
      </c>
      <c r="C43" s="194">
        <v>-9225</v>
      </c>
      <c r="D43" s="286">
        <v>2317</v>
      </c>
      <c r="E43" s="194">
        <v>2188</v>
      </c>
      <c r="F43" s="286">
        <v>33475</v>
      </c>
      <c r="G43" s="194">
        <v>-32195</v>
      </c>
      <c r="I43" s="99"/>
      <c r="J43" s="99"/>
      <c r="K43" s="99"/>
      <c r="L43" s="99"/>
    </row>
    <row r="44" spans="1:12">
      <c r="A44" s="317"/>
      <c r="B44" s="78" t="s">
        <v>160</v>
      </c>
      <c r="C44" s="194">
        <v>0</v>
      </c>
      <c r="D44" s="286">
        <v>-44147</v>
      </c>
      <c r="E44" s="194">
        <v>-30190</v>
      </c>
      <c r="F44" s="286">
        <v>-14736</v>
      </c>
      <c r="G44" s="194">
        <v>0</v>
      </c>
      <c r="I44" s="99"/>
      <c r="J44" s="99"/>
      <c r="K44" s="99"/>
      <c r="L44" s="99"/>
    </row>
    <row r="45" spans="1:12">
      <c r="A45" s="317"/>
      <c r="B45" s="78" t="s">
        <v>175</v>
      </c>
      <c r="C45" s="194">
        <v>6134</v>
      </c>
      <c r="D45" s="286">
        <v>58004</v>
      </c>
      <c r="E45" s="194">
        <v>23138</v>
      </c>
      <c r="F45" s="286">
        <v>1415</v>
      </c>
      <c r="G45" s="194">
        <v>0</v>
      </c>
      <c r="I45" s="99"/>
      <c r="J45" s="99"/>
      <c r="K45" s="99"/>
      <c r="L45" s="99"/>
    </row>
    <row r="46" spans="1:12">
      <c r="A46" s="317"/>
      <c r="B46" s="78" t="s">
        <v>83</v>
      </c>
      <c r="C46" s="195">
        <v>0</v>
      </c>
      <c r="D46" s="238">
        <v>0</v>
      </c>
      <c r="E46" s="195">
        <v>0</v>
      </c>
      <c r="F46" s="238">
        <v>0</v>
      </c>
      <c r="G46" s="195">
        <v>-283</v>
      </c>
      <c r="I46" s="99"/>
      <c r="J46" s="99"/>
      <c r="K46" s="99"/>
      <c r="L46" s="99"/>
    </row>
    <row r="47" spans="1:12">
      <c r="A47" s="317"/>
      <c r="B47" s="78" t="s">
        <v>292</v>
      </c>
      <c r="C47" s="195">
        <v>0</v>
      </c>
      <c r="D47" s="238">
        <v>0</v>
      </c>
      <c r="E47" s="195">
        <v>-426</v>
      </c>
      <c r="F47" s="238">
        <v>20419</v>
      </c>
      <c r="G47" s="195">
        <v>39611</v>
      </c>
      <c r="I47" s="99"/>
      <c r="J47" s="99"/>
      <c r="K47" s="99"/>
      <c r="L47" s="99"/>
    </row>
    <row r="48" spans="1:12">
      <c r="A48" s="317"/>
      <c r="B48" s="78" t="s">
        <v>177</v>
      </c>
      <c r="C48" s="195">
        <v>1840</v>
      </c>
      <c r="D48" s="238">
        <v>498</v>
      </c>
      <c r="E48" s="195">
        <v>1212</v>
      </c>
      <c r="F48" s="238">
        <v>5290</v>
      </c>
      <c r="G48" s="195">
        <v>120</v>
      </c>
      <c r="I48" s="99"/>
      <c r="J48" s="99"/>
      <c r="K48" s="99"/>
      <c r="L48" s="99"/>
    </row>
    <row r="49" spans="1:12">
      <c r="A49" s="317"/>
      <c r="B49" s="78" t="s">
        <v>140</v>
      </c>
      <c r="C49" s="195">
        <v>0</v>
      </c>
      <c r="D49" s="238">
        <v>-250</v>
      </c>
      <c r="E49" s="195">
        <v>0</v>
      </c>
      <c r="F49" s="238">
        <v>0</v>
      </c>
      <c r="G49" s="195">
        <v>0</v>
      </c>
      <c r="I49" s="99"/>
      <c r="J49" s="99"/>
      <c r="K49" s="99"/>
      <c r="L49" s="99"/>
    </row>
    <row r="50" spans="1:12">
      <c r="A50" s="317"/>
      <c r="B50" s="78" t="s">
        <v>327</v>
      </c>
      <c r="C50" s="195">
        <v>0</v>
      </c>
      <c r="D50" s="238">
        <v>0</v>
      </c>
      <c r="E50" s="195">
        <v>0</v>
      </c>
      <c r="F50" s="238">
        <v>447</v>
      </c>
      <c r="G50" s="195">
        <v>0</v>
      </c>
      <c r="I50" s="99"/>
      <c r="J50" s="99"/>
      <c r="K50" s="99"/>
      <c r="L50" s="99"/>
    </row>
    <row r="51" spans="1:12" hidden="1">
      <c r="A51" s="317"/>
      <c r="B51" s="78" t="s">
        <v>179</v>
      </c>
      <c r="C51" s="194">
        <v>0</v>
      </c>
      <c r="D51" s="286">
        <v>0</v>
      </c>
      <c r="E51" s="195">
        <v>0</v>
      </c>
      <c r="F51" s="286">
        <v>0</v>
      </c>
      <c r="G51" s="194">
        <v>0</v>
      </c>
      <c r="I51" s="99"/>
      <c r="J51" s="99"/>
      <c r="K51" s="99"/>
      <c r="L51" s="99"/>
    </row>
    <row r="52" spans="1:12" ht="11.25" hidden="1" customHeight="1">
      <c r="A52" s="317"/>
      <c r="B52" s="76" t="s">
        <v>186</v>
      </c>
      <c r="C52" s="194">
        <v>0</v>
      </c>
      <c r="D52" s="286">
        <v>0</v>
      </c>
      <c r="E52" s="195">
        <v>0</v>
      </c>
      <c r="F52" s="286">
        <v>0</v>
      </c>
      <c r="G52" s="194">
        <v>0</v>
      </c>
      <c r="I52" s="99"/>
      <c r="J52" s="99"/>
      <c r="K52" s="99"/>
      <c r="L52" s="99"/>
    </row>
    <row r="53" spans="1:12" ht="11.25" customHeight="1">
      <c r="A53" s="317"/>
      <c r="B53" s="76" t="s">
        <v>154</v>
      </c>
      <c r="C53" s="194">
        <v>86</v>
      </c>
      <c r="D53" s="286">
        <v>94</v>
      </c>
      <c r="E53" s="195">
        <v>62</v>
      </c>
      <c r="F53" s="286">
        <v>62</v>
      </c>
      <c r="G53" s="194">
        <v>61</v>
      </c>
      <c r="I53" s="99"/>
      <c r="J53" s="99"/>
      <c r="K53" s="99"/>
      <c r="L53" s="99"/>
    </row>
    <row r="54" spans="1:12" ht="11.25" customHeight="1">
      <c r="A54" s="317"/>
      <c r="B54" s="76" t="s">
        <v>81</v>
      </c>
      <c r="C54" s="194">
        <v>2014</v>
      </c>
      <c r="D54" s="286">
        <v>350</v>
      </c>
      <c r="E54" s="195">
        <v>51</v>
      </c>
      <c r="F54" s="286">
        <v>539</v>
      </c>
      <c r="G54" s="194">
        <v>1365</v>
      </c>
      <c r="I54" s="99"/>
      <c r="J54" s="99"/>
      <c r="K54" s="99"/>
      <c r="L54" s="99"/>
    </row>
    <row r="55" spans="1:12" ht="5.0999999999999996" customHeight="1">
      <c r="A55" s="317"/>
      <c r="B55" s="76"/>
      <c r="C55" s="193"/>
      <c r="D55" s="285"/>
      <c r="E55" s="193"/>
      <c r="F55" s="285"/>
      <c r="G55" s="193"/>
      <c r="I55" s="99"/>
      <c r="J55" s="99"/>
      <c r="K55" s="99"/>
      <c r="L55" s="99"/>
    </row>
    <row r="56" spans="1:12" s="55" customFormat="1">
      <c r="A56" s="317"/>
      <c r="B56" s="82" t="s">
        <v>318</v>
      </c>
      <c r="C56" s="196">
        <v>-44313</v>
      </c>
      <c r="D56" s="287">
        <v>-38708</v>
      </c>
      <c r="E56" s="196">
        <v>-156412</v>
      </c>
      <c r="F56" s="287">
        <v>-24125</v>
      </c>
      <c r="G56" s="196">
        <v>-96309</v>
      </c>
      <c r="I56" s="99"/>
      <c r="J56" s="99"/>
      <c r="K56" s="99"/>
      <c r="L56" s="99"/>
    </row>
    <row r="57" spans="1:12" ht="5.0999999999999996" customHeight="1">
      <c r="A57" s="317"/>
      <c r="B57" s="76"/>
      <c r="C57" s="193"/>
      <c r="D57" s="285"/>
      <c r="E57" s="193"/>
      <c r="F57" s="285"/>
      <c r="G57" s="193"/>
      <c r="I57" s="99"/>
      <c r="J57" s="99"/>
      <c r="K57" s="99"/>
      <c r="L57" s="99"/>
    </row>
    <row r="58" spans="1:12" s="55" customFormat="1">
      <c r="A58" s="317"/>
      <c r="B58" s="80" t="s">
        <v>60</v>
      </c>
      <c r="C58" s="196"/>
      <c r="D58" s="287"/>
      <c r="E58" s="196"/>
      <c r="F58" s="287"/>
      <c r="G58" s="196"/>
      <c r="I58" s="99"/>
      <c r="J58" s="99"/>
      <c r="K58" s="99"/>
      <c r="L58" s="99"/>
    </row>
    <row r="59" spans="1:12" ht="5.0999999999999996" customHeight="1">
      <c r="A59" s="317"/>
      <c r="B59" s="76"/>
      <c r="C59" s="193"/>
      <c r="D59" s="285"/>
      <c r="E59" s="193"/>
      <c r="F59" s="285"/>
      <c r="G59" s="193"/>
      <c r="I59" s="99"/>
      <c r="J59" s="99"/>
      <c r="K59" s="99"/>
      <c r="L59" s="99"/>
    </row>
    <row r="60" spans="1:12">
      <c r="A60" s="317"/>
      <c r="B60" s="79" t="s">
        <v>264</v>
      </c>
      <c r="C60" s="194">
        <v>21337</v>
      </c>
      <c r="D60" s="286">
        <v>68173</v>
      </c>
      <c r="E60" s="194">
        <v>124276</v>
      </c>
      <c r="F60" s="286">
        <v>21489</v>
      </c>
      <c r="G60" s="194">
        <v>44646</v>
      </c>
      <c r="I60" s="99"/>
      <c r="J60" s="99"/>
      <c r="K60" s="99"/>
      <c r="L60" s="99"/>
    </row>
    <row r="61" spans="1:12">
      <c r="A61" s="317"/>
      <c r="B61" s="79" t="s">
        <v>61</v>
      </c>
      <c r="C61" s="194">
        <v>-75639</v>
      </c>
      <c r="D61" s="286">
        <v>-74644</v>
      </c>
      <c r="E61" s="194">
        <v>-68780</v>
      </c>
      <c r="F61" s="286">
        <v>-60004</v>
      </c>
      <c r="G61" s="194">
        <v>-71180</v>
      </c>
      <c r="I61" s="99"/>
      <c r="J61" s="99"/>
      <c r="K61" s="99"/>
      <c r="L61" s="99"/>
    </row>
    <row r="62" spans="1:12">
      <c r="A62" s="317"/>
      <c r="B62" s="79" t="s">
        <v>360</v>
      </c>
      <c r="C62" s="195">
        <v>-1874</v>
      </c>
      <c r="D62" s="286">
        <v>-20415</v>
      </c>
      <c r="E62" s="194">
        <v>41143</v>
      </c>
      <c r="F62" s="286">
        <v>-4042</v>
      </c>
      <c r="G62" s="194">
        <v>8691</v>
      </c>
      <c r="I62" s="99"/>
      <c r="J62" s="99"/>
      <c r="K62" s="99"/>
      <c r="L62" s="99"/>
    </row>
    <row r="63" spans="1:12">
      <c r="A63" s="317"/>
      <c r="B63" s="79" t="s">
        <v>328</v>
      </c>
      <c r="C63" s="195">
        <v>1077</v>
      </c>
      <c r="D63" s="286">
        <v>500</v>
      </c>
      <c r="E63" s="194">
        <v>660</v>
      </c>
      <c r="F63" s="286">
        <v>5025</v>
      </c>
      <c r="G63" s="194">
        <v>92</v>
      </c>
      <c r="H63" s="48">
        <v>2</v>
      </c>
      <c r="I63" s="99"/>
      <c r="J63" s="99"/>
      <c r="K63" s="99"/>
      <c r="L63" s="99"/>
    </row>
    <row r="64" spans="1:12">
      <c r="A64" s="317"/>
      <c r="B64" s="79" t="s">
        <v>178</v>
      </c>
      <c r="C64" s="195">
        <v>-1094</v>
      </c>
      <c r="D64" s="286">
        <v>-1202</v>
      </c>
      <c r="E64" s="194">
        <v>-866</v>
      </c>
      <c r="F64" s="286">
        <v>-987</v>
      </c>
      <c r="G64" s="194">
        <v>-844</v>
      </c>
      <c r="I64" s="99"/>
      <c r="J64" s="99"/>
      <c r="K64" s="99"/>
      <c r="L64" s="99"/>
    </row>
    <row r="65" spans="1:12" hidden="1">
      <c r="A65" s="317"/>
      <c r="B65" s="76" t="s">
        <v>293</v>
      </c>
      <c r="C65" s="195">
        <v>0</v>
      </c>
      <c r="D65" s="238">
        <v>0</v>
      </c>
      <c r="E65" s="195">
        <v>0</v>
      </c>
      <c r="F65" s="238">
        <v>0</v>
      </c>
      <c r="G65" s="195">
        <v>0</v>
      </c>
      <c r="I65" s="99"/>
      <c r="J65" s="99"/>
      <c r="K65" s="99"/>
      <c r="L65" s="99"/>
    </row>
    <row r="66" spans="1:12" hidden="1">
      <c r="A66" s="317"/>
      <c r="B66" s="79" t="s">
        <v>172</v>
      </c>
      <c r="C66" s="195">
        <v>0</v>
      </c>
      <c r="D66" s="238">
        <v>0</v>
      </c>
      <c r="E66" s="195">
        <v>0</v>
      </c>
      <c r="F66" s="238">
        <v>0</v>
      </c>
      <c r="G66" s="195">
        <v>0</v>
      </c>
      <c r="I66" s="99"/>
      <c r="J66" s="99"/>
      <c r="K66" s="99"/>
      <c r="L66" s="99"/>
    </row>
    <row r="67" spans="1:12" hidden="1" outlineLevel="1">
      <c r="A67" s="317"/>
      <c r="B67" s="79" t="s">
        <v>294</v>
      </c>
      <c r="C67" s="195">
        <v>0</v>
      </c>
      <c r="D67" s="238">
        <v>0</v>
      </c>
      <c r="E67" s="195">
        <v>0</v>
      </c>
      <c r="F67" s="238">
        <v>0</v>
      </c>
      <c r="G67" s="195">
        <v>0</v>
      </c>
      <c r="I67" s="99"/>
      <c r="J67" s="99"/>
      <c r="K67" s="99"/>
      <c r="L67" s="99"/>
    </row>
    <row r="68" spans="1:12" collapsed="1">
      <c r="A68" s="317"/>
      <c r="B68" s="79" t="s">
        <v>265</v>
      </c>
      <c r="C68" s="194">
        <v>-10936</v>
      </c>
      <c r="D68" s="286">
        <v>-32991</v>
      </c>
      <c r="E68" s="194">
        <v>-9420</v>
      </c>
      <c r="F68" s="286">
        <v>-6411</v>
      </c>
      <c r="G68" s="194">
        <v>-9744</v>
      </c>
      <c r="I68" s="99"/>
      <c r="J68" s="99"/>
      <c r="K68" s="99"/>
      <c r="L68" s="99"/>
    </row>
    <row r="69" spans="1:12">
      <c r="A69" s="317"/>
      <c r="B69" s="79" t="s">
        <v>295</v>
      </c>
      <c r="C69" s="194">
        <v>0</v>
      </c>
      <c r="D69" s="286">
        <v>10</v>
      </c>
      <c r="E69" s="194">
        <v>37</v>
      </c>
      <c r="F69" s="286">
        <v>16</v>
      </c>
      <c r="G69" s="194">
        <v>2</v>
      </c>
      <c r="I69" s="99"/>
      <c r="J69" s="99"/>
      <c r="K69" s="99"/>
      <c r="L69" s="99"/>
    </row>
    <row r="70" spans="1:12">
      <c r="A70" s="317"/>
      <c r="B70" s="79" t="s">
        <v>184</v>
      </c>
      <c r="C70" s="195">
        <v>-10348</v>
      </c>
      <c r="D70" s="238">
        <v>0</v>
      </c>
      <c r="E70" s="195">
        <v>0</v>
      </c>
      <c r="F70" s="238">
        <v>-9145</v>
      </c>
      <c r="G70" s="195">
        <v>-23</v>
      </c>
      <c r="I70" s="99"/>
      <c r="J70" s="99"/>
      <c r="K70" s="99"/>
      <c r="L70" s="99"/>
    </row>
    <row r="71" spans="1:12" hidden="1">
      <c r="A71" s="317"/>
      <c r="B71" s="78" t="s">
        <v>99</v>
      </c>
      <c r="C71" s="195">
        <v>0</v>
      </c>
      <c r="D71" s="238">
        <v>0</v>
      </c>
      <c r="E71" s="195">
        <v>0</v>
      </c>
      <c r="F71" s="238">
        <v>0</v>
      </c>
      <c r="G71" s="195">
        <v>0</v>
      </c>
      <c r="I71" s="99"/>
      <c r="J71" s="99"/>
      <c r="K71" s="99"/>
      <c r="L71" s="99"/>
    </row>
    <row r="72" spans="1:12">
      <c r="A72" s="317"/>
      <c r="B72" s="419" t="s">
        <v>296</v>
      </c>
      <c r="C72" s="195">
        <v>0</v>
      </c>
      <c r="D72" s="238">
        <v>696.46109313587294</v>
      </c>
      <c r="E72" s="195">
        <v>299</v>
      </c>
      <c r="F72" s="238">
        <v>250</v>
      </c>
      <c r="G72" s="195">
        <v>0</v>
      </c>
      <c r="I72" s="99"/>
      <c r="J72" s="99"/>
      <c r="K72" s="99"/>
      <c r="L72" s="99"/>
    </row>
    <row r="73" spans="1:12" ht="11.25" hidden="1" customHeight="1">
      <c r="A73" s="317"/>
      <c r="B73" s="78"/>
      <c r="C73" s="195">
        <v>0</v>
      </c>
      <c r="D73" s="286">
        <v>0</v>
      </c>
      <c r="E73" s="194">
        <v>0</v>
      </c>
      <c r="F73" s="238">
        <v>0</v>
      </c>
      <c r="G73" s="195">
        <v>0</v>
      </c>
      <c r="I73" s="99"/>
      <c r="J73" s="99"/>
      <c r="K73" s="99"/>
      <c r="L73" s="99"/>
    </row>
    <row r="74" spans="1:12">
      <c r="A74" s="317"/>
      <c r="B74" s="419" t="s">
        <v>185</v>
      </c>
      <c r="C74" s="194">
        <v>0</v>
      </c>
      <c r="D74" s="238">
        <v>61863</v>
      </c>
      <c r="E74" s="195">
        <v>0</v>
      </c>
      <c r="F74" s="238">
        <v>0</v>
      </c>
      <c r="G74" s="195">
        <v>0</v>
      </c>
      <c r="I74" s="99"/>
      <c r="J74" s="99"/>
      <c r="K74" s="99"/>
      <c r="L74" s="99"/>
    </row>
    <row r="75" spans="1:12" hidden="1">
      <c r="A75" s="317"/>
      <c r="B75" s="419" t="s">
        <v>185</v>
      </c>
      <c r="C75" s="194">
        <v>0</v>
      </c>
      <c r="D75" s="286">
        <v>0</v>
      </c>
      <c r="E75" s="195">
        <v>0</v>
      </c>
      <c r="F75" s="238">
        <v>0</v>
      </c>
      <c r="G75" s="195">
        <v>0</v>
      </c>
      <c r="I75" s="99"/>
      <c r="J75" s="99"/>
      <c r="K75" s="99"/>
      <c r="L75" s="99"/>
    </row>
    <row r="76" spans="1:12">
      <c r="A76" s="317"/>
      <c r="B76" s="419" t="s">
        <v>342</v>
      </c>
      <c r="C76" s="194">
        <v>0</v>
      </c>
      <c r="D76" s="286">
        <v>0</v>
      </c>
      <c r="E76" s="195">
        <v>-3052</v>
      </c>
      <c r="F76" s="238">
        <v>-7632</v>
      </c>
      <c r="G76" s="195">
        <v>0</v>
      </c>
      <c r="I76" s="99"/>
      <c r="J76" s="99"/>
      <c r="K76" s="99"/>
      <c r="L76" s="99"/>
    </row>
    <row r="77" spans="1:12" ht="5.0999999999999996" customHeight="1">
      <c r="A77" s="317"/>
      <c r="B77" s="76"/>
      <c r="C77" s="193"/>
      <c r="D77" s="285"/>
      <c r="E77" s="193"/>
      <c r="F77" s="285"/>
      <c r="G77" s="193"/>
      <c r="I77" s="99"/>
      <c r="J77" s="99"/>
      <c r="K77" s="99"/>
      <c r="L77" s="99"/>
    </row>
    <row r="78" spans="1:12" s="55" customFormat="1">
      <c r="A78" s="317"/>
      <c r="B78" s="82" t="s">
        <v>297</v>
      </c>
      <c r="C78" s="196">
        <v>-77477</v>
      </c>
      <c r="D78" s="287">
        <v>1990</v>
      </c>
      <c r="E78" s="196">
        <v>84297</v>
      </c>
      <c r="F78" s="287">
        <v>-61441</v>
      </c>
      <c r="G78" s="196">
        <v>-28360</v>
      </c>
      <c r="I78" s="99"/>
      <c r="J78" s="99"/>
      <c r="K78" s="99"/>
      <c r="L78" s="99"/>
    </row>
    <row r="79" spans="1:12" ht="5.0999999999999996" customHeight="1">
      <c r="A79" s="317"/>
      <c r="B79" s="76"/>
      <c r="C79" s="193"/>
      <c r="D79" s="285"/>
      <c r="E79" s="193"/>
      <c r="F79" s="285"/>
      <c r="G79" s="193"/>
      <c r="I79" s="99"/>
      <c r="J79" s="99"/>
      <c r="K79" s="99"/>
      <c r="L79" s="99"/>
    </row>
    <row r="80" spans="1:12" ht="22.5">
      <c r="A80" s="317"/>
      <c r="B80" s="102" t="s">
        <v>361</v>
      </c>
      <c r="C80" s="196">
        <v>11585</v>
      </c>
      <c r="D80" s="287">
        <v>826</v>
      </c>
      <c r="E80" s="196">
        <v>-6368</v>
      </c>
      <c r="F80" s="287">
        <v>-5170</v>
      </c>
      <c r="G80" s="196">
        <v>-16049</v>
      </c>
      <c r="I80" s="99"/>
      <c r="J80" s="99"/>
      <c r="K80" s="99"/>
      <c r="L80" s="99"/>
    </row>
    <row r="81" spans="1:12" s="83" customFormat="1">
      <c r="A81" s="317"/>
      <c r="B81" s="103" t="s">
        <v>298</v>
      </c>
      <c r="C81" s="194">
        <v>-14</v>
      </c>
      <c r="D81" s="286">
        <v>135</v>
      </c>
      <c r="E81" s="194">
        <v>88</v>
      </c>
      <c r="F81" s="286">
        <v>-157</v>
      </c>
      <c r="G81" s="194">
        <v>-821</v>
      </c>
      <c r="I81" s="99"/>
      <c r="J81" s="99"/>
      <c r="K81" s="99"/>
      <c r="L81" s="99"/>
    </row>
    <row r="82" spans="1:12" ht="7.5" customHeight="1">
      <c r="A82" s="317"/>
      <c r="B82" s="78"/>
      <c r="C82" s="194"/>
      <c r="D82" s="286"/>
      <c r="E82" s="194"/>
      <c r="F82" s="286"/>
      <c r="G82" s="194"/>
      <c r="I82" s="99"/>
      <c r="J82" s="99"/>
      <c r="K82" s="99"/>
      <c r="L82" s="99"/>
    </row>
    <row r="83" spans="1:12">
      <c r="A83" s="317"/>
      <c r="B83" s="78" t="s">
        <v>299</v>
      </c>
      <c r="C83" s="194">
        <v>-9880</v>
      </c>
      <c r="D83" s="286">
        <v>-10842</v>
      </c>
      <c r="E83" s="194">
        <v>-4562</v>
      </c>
      <c r="F83" s="286">
        <v>765</v>
      </c>
      <c r="G83" s="194">
        <v>17635</v>
      </c>
      <c r="I83" s="99"/>
      <c r="J83" s="99"/>
      <c r="K83" s="99"/>
      <c r="L83" s="99"/>
    </row>
    <row r="84" spans="1:12" s="55" customFormat="1">
      <c r="A84" s="317"/>
      <c r="B84" s="358" t="s">
        <v>300</v>
      </c>
      <c r="C84" s="197">
        <v>1691</v>
      </c>
      <c r="D84" s="288">
        <v>-9881</v>
      </c>
      <c r="E84" s="197">
        <v>-10842</v>
      </c>
      <c r="F84" s="288">
        <v>-4562</v>
      </c>
      <c r="G84" s="197">
        <v>765</v>
      </c>
      <c r="I84" s="99"/>
      <c r="J84" s="99"/>
      <c r="K84" s="99"/>
      <c r="L84" s="99"/>
    </row>
    <row r="85" spans="1:12">
      <c r="D85" s="281"/>
      <c r="F85" s="289"/>
      <c r="G85" s="48"/>
    </row>
    <row r="86" spans="1:12" hidden="1">
      <c r="C86" s="381">
        <f>C80+C83-C84+C81</f>
        <v>0</v>
      </c>
      <c r="D86" s="382">
        <f>D80+D83-D84+D81</f>
        <v>0</v>
      </c>
      <c r="E86" s="381">
        <f>E80+E83-E84+E81</f>
        <v>0</v>
      </c>
      <c r="F86" s="382">
        <f>F80+F83-F84+F81</f>
        <v>0</v>
      </c>
      <c r="G86" s="381">
        <f>G80+G83-G84+G81</f>
        <v>0</v>
      </c>
    </row>
    <row r="87" spans="1:12">
      <c r="D87" s="281"/>
      <c r="E87" s="84"/>
      <c r="F87" s="281"/>
    </row>
    <row r="88" spans="1:12">
      <c r="D88" s="281"/>
      <c r="E88" s="84"/>
      <c r="F88" s="281"/>
    </row>
    <row r="89" spans="1:12">
      <c r="D89" s="281"/>
      <c r="E89" s="84"/>
      <c r="F89" s="281"/>
    </row>
    <row r="90" spans="1:12">
      <c r="D90" s="281"/>
      <c r="E90" s="84"/>
      <c r="F90" s="4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8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zoomScaleNormal="100" zoomScaleSheetLayoutView="100" workbookViewId="0"/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312" t="s">
        <v>13</v>
      </c>
    </row>
    <row r="3" spans="1:14" ht="12.6" customHeight="1">
      <c r="A3" s="307">
        <v>4</v>
      </c>
      <c r="B3" s="1" t="s">
        <v>199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64" t="s">
        <v>0</v>
      </c>
      <c r="C5" s="467" t="s">
        <v>1</v>
      </c>
      <c r="D5" s="468"/>
      <c r="E5" s="468"/>
      <c r="F5" s="468"/>
      <c r="G5" s="468"/>
    </row>
    <row r="6" spans="1:14" ht="24.95" customHeight="1">
      <c r="A6" s="20"/>
      <c r="B6" s="464"/>
      <c r="C6" s="230">
        <f>'Trends file-3'!C8</f>
        <v>42916</v>
      </c>
      <c r="D6" s="230">
        <f>'Trends file-3'!D8</f>
        <v>42825</v>
      </c>
      <c r="E6" s="230">
        <f>'Trends file-3'!E8</f>
        <v>42735</v>
      </c>
      <c r="F6" s="230">
        <f>'Trends file-3'!F8</f>
        <v>42643</v>
      </c>
      <c r="G6" s="230">
        <f>'Trends file-3'!G8</f>
        <v>42551</v>
      </c>
      <c r="I6" s="46"/>
      <c r="J6" s="46"/>
    </row>
    <row r="7" spans="1:14" ht="12.6" customHeight="1">
      <c r="A7" s="317"/>
      <c r="B7" s="63" t="s">
        <v>4</v>
      </c>
      <c r="C7" s="198">
        <v>219581.07135732195</v>
      </c>
      <c r="D7" s="290">
        <v>219346.26601603039</v>
      </c>
      <c r="E7" s="198">
        <v>233357.00577673159</v>
      </c>
      <c r="F7" s="290">
        <v>246515.45976662188</v>
      </c>
      <c r="G7" s="198">
        <v>255464.823493</v>
      </c>
      <c r="I7" s="100"/>
      <c r="J7" s="100"/>
      <c r="K7" s="100"/>
      <c r="L7" s="100"/>
    </row>
    <row r="8" spans="1:14" ht="12.6" customHeight="1">
      <c r="A8" s="317"/>
      <c r="B8" s="64" t="s">
        <v>77</v>
      </c>
      <c r="C8" s="159">
        <v>78230.605177341946</v>
      </c>
      <c r="D8" s="179">
        <v>79928.17510540357</v>
      </c>
      <c r="E8" s="159">
        <v>85704.883887307544</v>
      </c>
      <c r="F8" s="179">
        <v>94661.648125199819</v>
      </c>
      <c r="G8" s="159">
        <v>95913.042045999988</v>
      </c>
      <c r="I8" s="100"/>
      <c r="J8" s="100"/>
      <c r="K8" s="100"/>
      <c r="L8" s="100"/>
      <c r="M8" s="100"/>
      <c r="N8" s="100"/>
    </row>
    <row r="9" spans="1:14" s="31" customFormat="1">
      <c r="A9" s="317"/>
      <c r="B9" s="114" t="s">
        <v>79</v>
      </c>
      <c r="C9" s="199">
        <v>0.35627208071153871</v>
      </c>
      <c r="D9" s="291">
        <v>0.36439268630888028</v>
      </c>
      <c r="E9" s="199">
        <v>0.36726938452967295</v>
      </c>
      <c r="F9" s="291">
        <v>0.38399882999150131</v>
      </c>
      <c r="G9" s="199">
        <v>0.37544520116143543</v>
      </c>
      <c r="I9" s="100"/>
      <c r="J9" s="100"/>
      <c r="K9" s="100"/>
      <c r="L9" s="100"/>
    </row>
    <row r="10" spans="1:14">
      <c r="A10" s="317"/>
      <c r="B10" s="64" t="s">
        <v>15</v>
      </c>
      <c r="C10" s="159">
        <v>29878.49503766594</v>
      </c>
      <c r="D10" s="179">
        <v>29642.50087323055</v>
      </c>
      <c r="E10" s="159">
        <v>36747.542663412562</v>
      </c>
      <c r="F10" s="179">
        <v>45042.237330136799</v>
      </c>
      <c r="G10" s="159">
        <v>45342.619272999982</v>
      </c>
      <c r="I10" s="100"/>
      <c r="J10" s="100"/>
      <c r="K10" s="100"/>
      <c r="L10" s="100"/>
      <c r="M10" s="100"/>
    </row>
    <row r="11" spans="1:14">
      <c r="A11" s="317"/>
      <c r="B11" s="64" t="s">
        <v>9</v>
      </c>
      <c r="C11" s="159">
        <v>18273.849285377171</v>
      </c>
      <c r="D11" s="179">
        <v>19162.404048247281</v>
      </c>
      <c r="E11" s="159">
        <v>19357.203553651136</v>
      </c>
      <c r="F11" s="179">
        <v>19056.537608719213</v>
      </c>
      <c r="G11" s="159">
        <v>19399.188434137297</v>
      </c>
      <c r="I11" s="100"/>
      <c r="J11" s="100"/>
      <c r="K11" s="100"/>
      <c r="L11" s="100"/>
      <c r="M11" s="100"/>
    </row>
    <row r="12" spans="1:14">
      <c r="A12" s="317"/>
      <c r="B12" s="63" t="s">
        <v>156</v>
      </c>
      <c r="C12" s="159">
        <v>2854.8167090000002</v>
      </c>
      <c r="D12" s="179">
        <v>2508.0063559999999</v>
      </c>
      <c r="E12" s="159">
        <v>2696.4694500000005</v>
      </c>
      <c r="F12" s="179">
        <v>2696.6452099999997</v>
      </c>
      <c r="G12" s="159">
        <v>2548.3698279999999</v>
      </c>
      <c r="I12" s="100"/>
      <c r="J12" s="100"/>
      <c r="K12" s="100"/>
      <c r="L12" s="100"/>
    </row>
    <row r="13" spans="1:14">
      <c r="A13" s="317"/>
      <c r="B13" s="63" t="s">
        <v>157</v>
      </c>
      <c r="C13" s="159">
        <v>14816.122222113767</v>
      </c>
      <c r="D13" s="179">
        <v>12514.602742696268</v>
      </c>
      <c r="E13" s="159">
        <v>20595.256560941423</v>
      </c>
      <c r="F13" s="179">
        <v>27352.605887417583</v>
      </c>
      <c r="G13" s="159">
        <v>28466.622157862679</v>
      </c>
      <c r="I13" s="100"/>
      <c r="J13" s="100"/>
      <c r="K13" s="100"/>
      <c r="L13" s="100"/>
    </row>
    <row r="14" spans="1:14">
      <c r="A14" s="317"/>
      <c r="B14" s="63" t="s">
        <v>35</v>
      </c>
      <c r="C14" s="159">
        <v>8237.3093563249986</v>
      </c>
      <c r="D14" s="179">
        <v>6942.9777132569961</v>
      </c>
      <c r="E14" s="159">
        <v>12882.950365857998</v>
      </c>
      <c r="F14" s="179">
        <v>12072.805069022001</v>
      </c>
      <c r="G14" s="159">
        <v>12331.457188</v>
      </c>
      <c r="I14" s="100"/>
      <c r="J14" s="100"/>
      <c r="K14" s="100"/>
      <c r="L14" s="100"/>
    </row>
    <row r="15" spans="1:14">
      <c r="A15" s="317"/>
      <c r="B15" s="438" t="s">
        <v>362</v>
      </c>
      <c r="C15" s="159">
        <v>6578.8128657887682</v>
      </c>
      <c r="D15" s="179">
        <v>5571.6250294392721</v>
      </c>
      <c r="E15" s="159">
        <v>7712.3061950834253</v>
      </c>
      <c r="F15" s="179">
        <v>15279.800818395583</v>
      </c>
      <c r="G15" s="159">
        <v>16135.164969862679</v>
      </c>
      <c r="I15" s="100"/>
      <c r="J15" s="100"/>
      <c r="K15" s="100"/>
      <c r="L15" s="100"/>
    </row>
    <row r="16" spans="1:14">
      <c r="A16" s="317"/>
      <c r="B16" s="439" t="s">
        <v>363</v>
      </c>
      <c r="C16" s="159">
        <v>2518.3199316600003</v>
      </c>
      <c r="D16" s="179">
        <v>1106.7692322299999</v>
      </c>
      <c r="E16" s="159">
        <v>1541.1765410799999</v>
      </c>
      <c r="F16" s="179">
        <v>1580.1660522070001</v>
      </c>
      <c r="G16" s="159">
        <v>2334.9276059999997</v>
      </c>
      <c r="I16" s="100"/>
      <c r="J16" s="100"/>
      <c r="K16" s="100"/>
      <c r="L16" s="100"/>
    </row>
    <row r="17" spans="1:13">
      <c r="A17" s="317"/>
      <c r="B17" s="439" t="s">
        <v>364</v>
      </c>
      <c r="C17" s="159">
        <v>4060.492934128768</v>
      </c>
      <c r="D17" s="179">
        <v>4464.8557972092722</v>
      </c>
      <c r="E17" s="159">
        <v>6171.1296540034255</v>
      </c>
      <c r="F17" s="179">
        <v>13699.634766188583</v>
      </c>
      <c r="G17" s="159">
        <v>13800.23736386268</v>
      </c>
      <c r="I17" s="100"/>
      <c r="J17" s="100"/>
      <c r="K17" s="100"/>
      <c r="L17" s="100"/>
    </row>
    <row r="18" spans="1:13">
      <c r="A18" s="317"/>
      <c r="B18" s="438" t="s">
        <v>365</v>
      </c>
      <c r="C18" s="159">
        <v>401.52614046499997</v>
      </c>
      <c r="D18" s="179">
        <v>865.47613986999932</v>
      </c>
      <c r="E18" s="159">
        <v>997.79219882099915</v>
      </c>
      <c r="F18" s="179">
        <v>-870.74485929000002</v>
      </c>
      <c r="G18" s="159">
        <v>1293.5529329999999</v>
      </c>
      <c r="I18" s="100"/>
      <c r="J18" s="100"/>
      <c r="K18" s="100"/>
      <c r="L18" s="100"/>
    </row>
    <row r="19" spans="1:13" ht="12" customHeight="1">
      <c r="A19" s="317"/>
      <c r="B19" s="440" t="s">
        <v>366</v>
      </c>
      <c r="C19" s="159">
        <v>6177.2867253237682</v>
      </c>
      <c r="D19" s="179">
        <v>4706.1488895692728</v>
      </c>
      <c r="E19" s="159">
        <v>6714.5139962624262</v>
      </c>
      <c r="F19" s="179">
        <v>16150.545677685583</v>
      </c>
      <c r="G19" s="159">
        <v>14841.61203686268</v>
      </c>
      <c r="I19" s="100"/>
      <c r="J19" s="100"/>
      <c r="K19" s="100"/>
      <c r="L19" s="100"/>
      <c r="M19" s="100"/>
    </row>
    <row r="20" spans="1:13" ht="12.6" customHeight="1">
      <c r="A20" s="317"/>
      <c r="B20" s="439" t="s">
        <v>363</v>
      </c>
      <c r="C20" s="159">
        <v>2503.7033219250002</v>
      </c>
      <c r="D20" s="179">
        <v>971.90644274500028</v>
      </c>
      <c r="E20" s="159">
        <v>1678.7315901149998</v>
      </c>
      <c r="F20" s="179">
        <v>1543.5894096090001</v>
      </c>
      <c r="G20" s="159">
        <v>221.93143199999986</v>
      </c>
      <c r="I20" s="100"/>
      <c r="J20" s="100"/>
      <c r="K20" s="100"/>
      <c r="L20" s="100"/>
    </row>
    <row r="21" spans="1:13" s="1" customFormat="1">
      <c r="A21" s="317"/>
      <c r="B21" s="441" t="s">
        <v>158</v>
      </c>
      <c r="C21" s="159">
        <v>3672.583403398768</v>
      </c>
      <c r="D21" s="179">
        <v>3734.2424468242725</v>
      </c>
      <c r="E21" s="159">
        <v>5035.7824061474266</v>
      </c>
      <c r="F21" s="179">
        <v>14606.956268076583</v>
      </c>
      <c r="G21" s="159">
        <v>14619.680604862679</v>
      </c>
      <c r="I21" s="100"/>
      <c r="J21" s="100"/>
      <c r="K21" s="100"/>
      <c r="L21" s="100"/>
      <c r="M21" s="153"/>
    </row>
    <row r="22" spans="1:13" s="1" customFormat="1">
      <c r="A22" s="317"/>
      <c r="B22" s="63" t="s">
        <v>73</v>
      </c>
      <c r="C22" s="159">
        <v>65857.089786724289</v>
      </c>
      <c r="D22" s="179">
        <v>38081.655487770797</v>
      </c>
      <c r="E22" s="159">
        <v>58536.753049130515</v>
      </c>
      <c r="F22" s="179">
        <v>52875.197367523171</v>
      </c>
      <c r="G22" s="159">
        <v>49251.557418742435</v>
      </c>
      <c r="I22" s="100"/>
      <c r="J22" s="100"/>
      <c r="K22" s="100"/>
      <c r="L22" s="100"/>
    </row>
    <row r="23" spans="1:13" s="1" customFormat="1">
      <c r="A23" s="317"/>
      <c r="B23" s="63" t="s">
        <v>74</v>
      </c>
      <c r="C23" s="159">
        <v>12373.515390617657</v>
      </c>
      <c r="D23" s="179">
        <v>41846.519617632774</v>
      </c>
      <c r="E23" s="159">
        <v>27168.130838177029</v>
      </c>
      <c r="F23" s="179">
        <v>41786.450757676648</v>
      </c>
      <c r="G23" s="159">
        <v>46661.484627257552</v>
      </c>
      <c r="I23" s="100"/>
      <c r="J23" s="100"/>
      <c r="K23" s="100"/>
      <c r="L23" s="100"/>
    </row>
    <row r="24" spans="1:13">
      <c r="A24" s="317"/>
      <c r="B24" s="111" t="s">
        <v>84</v>
      </c>
      <c r="C24" s="200">
        <v>2958338.9468235355</v>
      </c>
      <c r="D24" s="292">
        <v>2911546.6280084886</v>
      </c>
      <c r="E24" s="200">
        <v>2891534.9517986868</v>
      </c>
      <c r="F24" s="292">
        <v>2712477.0091121136</v>
      </c>
      <c r="G24" s="200">
        <v>2693396.0386558855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310" t="s">
        <v>200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307">
        <v>4.0999999999999996</v>
      </c>
      <c r="B28" s="1" t="s">
        <v>201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65" t="s">
        <v>0</v>
      </c>
      <c r="C30" s="467" t="s">
        <v>1</v>
      </c>
      <c r="D30" s="468"/>
      <c r="E30" s="468"/>
      <c r="F30" s="468"/>
      <c r="G30" s="468"/>
    </row>
    <row r="31" spans="1:13" ht="24" customHeight="1">
      <c r="A31" s="19"/>
      <c r="B31" s="466"/>
      <c r="C31" s="230">
        <f>$C$6</f>
        <v>42916</v>
      </c>
      <c r="D31" s="230">
        <f>$D$6</f>
        <v>42825</v>
      </c>
      <c r="E31" s="230">
        <f>$E$6</f>
        <v>42735</v>
      </c>
      <c r="F31" s="230">
        <f>$F$6</f>
        <v>42643</v>
      </c>
      <c r="G31" s="230">
        <f>$G$6</f>
        <v>42551</v>
      </c>
    </row>
    <row r="32" spans="1:13" ht="12.6" customHeight="1">
      <c r="A32" s="317"/>
      <c r="B32" s="44" t="s">
        <v>4</v>
      </c>
      <c r="C32" s="43">
        <v>173284.61093432194</v>
      </c>
      <c r="D32" s="155">
        <v>171166.90241763092</v>
      </c>
      <c r="E32" s="43">
        <v>182392.13347934818</v>
      </c>
      <c r="F32" s="155">
        <v>196148.83859282799</v>
      </c>
      <c r="G32" s="43">
        <v>195451.39085699999</v>
      </c>
    </row>
    <row r="33" spans="1:11" ht="12.6" customHeight="1">
      <c r="A33" s="317"/>
      <c r="B33" s="64" t="s">
        <v>159</v>
      </c>
      <c r="C33" s="42">
        <v>152160.20000000001</v>
      </c>
      <c r="D33" s="154">
        <v>152656.1</v>
      </c>
      <c r="E33" s="42">
        <v>162409.20000000001</v>
      </c>
      <c r="F33" s="154">
        <v>172894.3</v>
      </c>
      <c r="G33" s="42">
        <v>174820</v>
      </c>
    </row>
    <row r="34" spans="1:11" ht="12.6" customHeight="1">
      <c r="A34" s="317"/>
      <c r="B34" s="44" t="s">
        <v>77</v>
      </c>
      <c r="C34" s="42">
        <v>64637.859417061933</v>
      </c>
      <c r="D34" s="154">
        <v>66871.407683996891</v>
      </c>
      <c r="E34" s="42">
        <v>72692.636832978154</v>
      </c>
      <c r="F34" s="154">
        <v>82415.458834280988</v>
      </c>
      <c r="G34" s="42">
        <v>81931.696751999989</v>
      </c>
    </row>
    <row r="35" spans="1:11" ht="12.6" customHeight="1">
      <c r="A35" s="317"/>
      <c r="B35" s="116" t="s">
        <v>79</v>
      </c>
      <c r="C35" s="117">
        <v>0.37301557863993401</v>
      </c>
      <c r="D35" s="293">
        <v>0.39067954575024694</v>
      </c>
      <c r="E35" s="117">
        <v>0.3985513818292441</v>
      </c>
      <c r="F35" s="293">
        <v>0.42016796747576785</v>
      </c>
      <c r="G35" s="117">
        <v>0.41919219092149862</v>
      </c>
    </row>
    <row r="36" spans="1:11" ht="12.6" customHeight="1">
      <c r="A36" s="317"/>
      <c r="B36" s="309" t="s">
        <v>15</v>
      </c>
      <c r="C36" s="42">
        <v>24862.615872580929</v>
      </c>
      <c r="D36" s="154">
        <v>25720.544222959899</v>
      </c>
      <c r="E36" s="42">
        <v>33500.431160856118</v>
      </c>
      <c r="F36" s="154">
        <v>43939.968686448003</v>
      </c>
      <c r="G36" s="42">
        <v>43385.495846999984</v>
      </c>
    </row>
    <row r="37" spans="1:11" ht="12.6" customHeight="1">
      <c r="A37" s="317"/>
      <c r="B37" s="63" t="s">
        <v>157</v>
      </c>
      <c r="C37" s="159">
        <v>8436.3163183030556</v>
      </c>
      <c r="D37" s="179">
        <v>12267.161908706577</v>
      </c>
      <c r="E37" s="159">
        <v>23048.460265718342</v>
      </c>
      <c r="F37" s="179">
        <v>31875.104119233332</v>
      </c>
      <c r="G37" s="159">
        <v>30191.755657599446</v>
      </c>
    </row>
    <row r="38" spans="1:11" ht="12.6" hidden="1" customHeight="1">
      <c r="A38" s="317"/>
      <c r="B38" s="438" t="s">
        <v>35</v>
      </c>
      <c r="C38" s="442">
        <v>4625.9992419749997</v>
      </c>
      <c r="D38" s="443">
        <v>4224.7377678859993</v>
      </c>
      <c r="E38" s="442">
        <v>10007.579377372002</v>
      </c>
      <c r="F38" s="443">
        <v>10480.920870370997</v>
      </c>
      <c r="G38" s="442">
        <v>9516.2201359999999</v>
      </c>
    </row>
    <row r="39" spans="1:11" ht="12.6" customHeight="1">
      <c r="A39" s="317"/>
      <c r="B39" s="440" t="s">
        <v>367</v>
      </c>
      <c r="C39" s="444">
        <v>3810.3170763280559</v>
      </c>
      <c r="D39" s="445">
        <v>8042.424140820578</v>
      </c>
      <c r="E39" s="444">
        <v>13040.880888346341</v>
      </c>
      <c r="F39" s="445">
        <v>21394.183248862333</v>
      </c>
      <c r="G39" s="444">
        <v>20675.535521599446</v>
      </c>
    </row>
    <row r="40" spans="1:11" ht="12.6" customHeight="1">
      <c r="A40" s="317"/>
      <c r="B40" s="439" t="s">
        <v>363</v>
      </c>
      <c r="C40" s="442">
        <v>2521.9507090000002</v>
      </c>
      <c r="D40" s="443">
        <v>1494.0773499999987</v>
      </c>
      <c r="E40" s="442">
        <v>1969.6425310000004</v>
      </c>
      <c r="F40" s="443">
        <v>2671.5166399999998</v>
      </c>
      <c r="G40" s="442">
        <v>2667.9029339999997</v>
      </c>
    </row>
    <row r="41" spans="1:11" ht="12.6" customHeight="1">
      <c r="A41" s="317"/>
      <c r="B41" s="441" t="s">
        <v>364</v>
      </c>
      <c r="C41" s="446">
        <v>1288.3663673280553</v>
      </c>
      <c r="D41" s="447">
        <v>6548.3467908205794</v>
      </c>
      <c r="E41" s="446">
        <v>11071.238357346338</v>
      </c>
      <c r="F41" s="447">
        <v>18722.666608862335</v>
      </c>
      <c r="G41" s="446">
        <v>18007.632587599444</v>
      </c>
    </row>
    <row r="42" spans="1:11" ht="12.6" customHeight="1">
      <c r="A42" s="317"/>
      <c r="B42" s="93" t="s">
        <v>73</v>
      </c>
      <c r="C42" s="107">
        <v>62696.144667088993</v>
      </c>
      <c r="D42" s="152">
        <v>29048.913809787002</v>
      </c>
      <c r="E42" s="107">
        <v>54170.539921352989</v>
      </c>
      <c r="F42" s="152">
        <v>46093.820330092982</v>
      </c>
      <c r="G42" s="107">
        <v>41748.052833401009</v>
      </c>
      <c r="K42" s="380">
        <f>63/250</f>
        <v>0.252</v>
      </c>
    </row>
    <row r="43" spans="1:11" ht="12.6" customHeight="1">
      <c r="A43" s="317"/>
      <c r="B43" s="93" t="s">
        <v>74</v>
      </c>
      <c r="C43" s="105">
        <v>1941.7147499729399</v>
      </c>
      <c r="D43" s="294">
        <v>37822.493874209889</v>
      </c>
      <c r="E43" s="105">
        <v>18522.096911625165</v>
      </c>
      <c r="F43" s="294">
        <v>36321.638504188006</v>
      </c>
      <c r="G43" s="105">
        <v>40183.64391859898</v>
      </c>
    </row>
    <row r="44" spans="1:11" ht="12.6" customHeight="1">
      <c r="A44" s="317"/>
      <c r="B44" s="106" t="s">
        <v>84</v>
      </c>
      <c r="C44" s="108">
        <v>2368975.0117211156</v>
      </c>
      <c r="D44" s="295">
        <v>2332858.1715938384</v>
      </c>
      <c r="E44" s="108">
        <v>2307153.5877899313</v>
      </c>
      <c r="F44" s="295">
        <v>2139439.7251213384</v>
      </c>
      <c r="G44" s="108">
        <v>2075645.5290848857</v>
      </c>
    </row>
    <row r="45" spans="1:11" customFormat="1" ht="12.6" customHeight="1"/>
    <row r="46" spans="1:11" ht="12.6" customHeight="1">
      <c r="A46" s="307" t="s">
        <v>149</v>
      </c>
      <c r="B46" s="1" t="s">
        <v>202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65" t="s">
        <v>0</v>
      </c>
      <c r="C48" s="467" t="s">
        <v>1</v>
      </c>
      <c r="D48" s="468"/>
      <c r="E48" s="468"/>
      <c r="F48" s="468"/>
      <c r="G48" s="468"/>
    </row>
    <row r="49" spans="1:7" ht="24" customHeight="1">
      <c r="A49" s="19"/>
      <c r="B49" s="466"/>
      <c r="C49" s="230">
        <f>$C$6</f>
        <v>42916</v>
      </c>
      <c r="D49" s="230">
        <f>$D$6</f>
        <v>42825</v>
      </c>
      <c r="E49" s="230">
        <f>$E$6</f>
        <v>42735</v>
      </c>
      <c r="F49" s="230">
        <f>$F$6</f>
        <v>42643</v>
      </c>
      <c r="G49" s="230">
        <f>$G$6</f>
        <v>42551</v>
      </c>
    </row>
    <row r="50" spans="1:7" ht="12.6" customHeight="1">
      <c r="A50" s="317"/>
      <c r="B50" s="44" t="s">
        <v>4</v>
      </c>
      <c r="C50" s="43">
        <v>172436.119396995</v>
      </c>
      <c r="D50" s="155">
        <v>170356.0587409189</v>
      </c>
      <c r="E50" s="43">
        <v>180126.19231320513</v>
      </c>
      <c r="F50" s="155">
        <v>192188.02966641399</v>
      </c>
      <c r="G50" s="43">
        <v>191546.86895</v>
      </c>
    </row>
    <row r="51" spans="1:7" ht="12.6" customHeight="1">
      <c r="A51" s="317"/>
      <c r="B51" s="64" t="s">
        <v>159</v>
      </c>
      <c r="C51" s="42">
        <v>151319.4</v>
      </c>
      <c r="D51" s="154">
        <v>151807.29999999999</v>
      </c>
      <c r="E51" s="42">
        <v>160351.1</v>
      </c>
      <c r="F51" s="154">
        <v>169402.6</v>
      </c>
      <c r="G51" s="42">
        <v>171376.8</v>
      </c>
    </row>
    <row r="52" spans="1:7" ht="12.6" customHeight="1">
      <c r="A52" s="317"/>
      <c r="B52" s="44" t="s">
        <v>77</v>
      </c>
      <c r="C52" s="42">
        <v>64701.998287130031</v>
      </c>
      <c r="D52" s="154">
        <v>66986.133166378888</v>
      </c>
      <c r="E52" s="42">
        <v>72517.709176895136</v>
      </c>
      <c r="F52" s="154">
        <v>82205.714521608985</v>
      </c>
      <c r="G52" s="42">
        <v>81957.513915999996</v>
      </c>
    </row>
    <row r="53" spans="1:7" ht="12.6" customHeight="1">
      <c r="A53" s="317"/>
      <c r="B53" s="116" t="s">
        <v>79</v>
      </c>
      <c r="C53" s="117">
        <v>0.37522300149986776</v>
      </c>
      <c r="D53" s="293">
        <v>0.39321250832794163</v>
      </c>
      <c r="E53" s="117">
        <v>0.4025939162184734</v>
      </c>
      <c r="F53" s="293">
        <v>0.42773587233448246</v>
      </c>
      <c r="G53" s="117">
        <v>0.42787185384582604</v>
      </c>
    </row>
    <row r="54" spans="1:7" ht="12.6" customHeight="1">
      <c r="A54" s="317"/>
      <c r="B54" s="309" t="s">
        <v>15</v>
      </c>
      <c r="C54" s="42">
        <v>25230.317753650037</v>
      </c>
      <c r="D54" s="154">
        <v>26143.238565816864</v>
      </c>
      <c r="E54" s="42">
        <v>34238.33119612914</v>
      </c>
      <c r="F54" s="154">
        <v>45207.908457837002</v>
      </c>
      <c r="G54" s="42">
        <v>44960.320130999986</v>
      </c>
    </row>
    <row r="55" spans="1:7" ht="12.6" customHeight="1">
      <c r="A55" s="317"/>
      <c r="B55" s="63" t="s">
        <v>157</v>
      </c>
      <c r="C55" s="159">
        <v>9231.8674495492014</v>
      </c>
      <c r="D55" s="179">
        <v>13422.179568992788</v>
      </c>
      <c r="E55" s="159">
        <v>24670.48179164551</v>
      </c>
      <c r="F55" s="179">
        <v>34083.891606938661</v>
      </c>
      <c r="G55" s="159">
        <v>32609.536217145615</v>
      </c>
    </row>
    <row r="56" spans="1:7" ht="12.6" hidden="1" customHeight="1">
      <c r="A56" s="317"/>
      <c r="B56" s="438" t="s">
        <v>35</v>
      </c>
      <c r="C56" s="159">
        <v>4620.9552448699997</v>
      </c>
      <c r="D56" s="179">
        <v>4219.6697368269997</v>
      </c>
      <c r="E56" s="159">
        <v>9991.5173128180013</v>
      </c>
      <c r="F56" s="179">
        <v>10453.289914434998</v>
      </c>
      <c r="G56" s="159">
        <v>9428.8408959999997</v>
      </c>
    </row>
    <row r="57" spans="1:7" ht="12.6" customHeight="1">
      <c r="A57" s="317"/>
      <c r="B57" s="440" t="s">
        <v>367</v>
      </c>
      <c r="C57" s="158">
        <v>4610.9122046792017</v>
      </c>
      <c r="D57" s="264">
        <v>9202.5098321657879</v>
      </c>
      <c r="E57" s="158">
        <v>14678.964478827509</v>
      </c>
      <c r="F57" s="264">
        <v>23630.601692503664</v>
      </c>
      <c r="G57" s="158">
        <v>23180.695321145613</v>
      </c>
    </row>
    <row r="58" spans="1:7" ht="12.6" customHeight="1">
      <c r="A58" s="317"/>
      <c r="B58" s="439" t="s">
        <v>363</v>
      </c>
      <c r="C58" s="159">
        <v>2521.9507090000002</v>
      </c>
      <c r="D58" s="179">
        <v>1494.0773499999987</v>
      </c>
      <c r="E58" s="159">
        <v>1969.6425310000004</v>
      </c>
      <c r="F58" s="179">
        <v>2671.5166399999998</v>
      </c>
      <c r="G58" s="159">
        <v>2667.9029339999997</v>
      </c>
    </row>
    <row r="59" spans="1:7" ht="12.6" customHeight="1">
      <c r="A59" s="317"/>
      <c r="B59" s="441" t="s">
        <v>364</v>
      </c>
      <c r="C59" s="446">
        <v>2088.9614956792011</v>
      </c>
      <c r="D59" s="447">
        <v>7708.4324821657892</v>
      </c>
      <c r="E59" s="446">
        <v>12709.32194782751</v>
      </c>
      <c r="F59" s="447">
        <v>20959.085052503666</v>
      </c>
      <c r="G59" s="446">
        <v>20512.792387145615</v>
      </c>
    </row>
    <row r="60" spans="1:7" ht="12.6" customHeight="1">
      <c r="A60" s="317"/>
      <c r="B60" s="93" t="s">
        <v>73</v>
      </c>
      <c r="C60" s="107">
        <v>62417.699506583995</v>
      </c>
      <c r="D60" s="152">
        <v>28496.571428242001</v>
      </c>
      <c r="E60" s="107">
        <v>53713.602246786992</v>
      </c>
      <c r="F60" s="152">
        <v>45803.814406870981</v>
      </c>
      <c r="G60" s="107">
        <v>41217.328899401007</v>
      </c>
    </row>
    <row r="61" spans="1:7" ht="12.6" customHeight="1">
      <c r="A61" s="317"/>
      <c r="B61" s="93" t="s">
        <v>74</v>
      </c>
      <c r="C61" s="105">
        <v>2284.2987805460361</v>
      </c>
      <c r="D61" s="294">
        <v>38489.561738136887</v>
      </c>
      <c r="E61" s="105">
        <v>18804.106930108144</v>
      </c>
      <c r="F61" s="294">
        <v>36401.900114738004</v>
      </c>
      <c r="G61" s="105">
        <v>40740.185016598989</v>
      </c>
    </row>
    <row r="62" spans="1:7" ht="12.6" customHeight="1">
      <c r="A62" s="317"/>
      <c r="B62" s="106" t="s">
        <v>84</v>
      </c>
      <c r="C62" s="108">
        <v>2334084.7758674324</v>
      </c>
      <c r="D62" s="295">
        <v>2297615.3301125122</v>
      </c>
      <c r="E62" s="108">
        <v>2270717.724939757</v>
      </c>
      <c r="F62" s="295">
        <v>2064315.9182014503</v>
      </c>
      <c r="G62" s="108">
        <v>1999607.9021568857</v>
      </c>
    </row>
    <row r="63" spans="1:7" customFormat="1" ht="12.6" customHeight="1"/>
    <row r="64" spans="1:7" ht="12.6" customHeight="1">
      <c r="A64" s="20"/>
      <c r="B64" s="115" t="s">
        <v>86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165</v>
      </c>
      <c r="B66" s="1" t="s">
        <v>150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65" t="s">
        <v>0</v>
      </c>
      <c r="C68" s="467" t="s">
        <v>1</v>
      </c>
      <c r="D68" s="468"/>
      <c r="E68" s="468"/>
      <c r="F68" s="468"/>
      <c r="G68" s="468"/>
      <c r="H68" s="384"/>
      <c r="I68" s="384"/>
      <c r="J68" s="384"/>
      <c r="K68" s="384"/>
      <c r="L68" s="384"/>
    </row>
    <row r="69" spans="1:13" ht="24.95" customHeight="1">
      <c r="A69" s="20"/>
      <c r="B69" s="466"/>
      <c r="C69" s="230">
        <f>$C$6</f>
        <v>42916</v>
      </c>
      <c r="D69" s="230">
        <f>$D$6</f>
        <v>42825</v>
      </c>
      <c r="E69" s="230">
        <f>$E$6</f>
        <v>42735</v>
      </c>
      <c r="F69" s="230">
        <f>$F$6</f>
        <v>42643</v>
      </c>
      <c r="G69" s="230">
        <f>$G$6</f>
        <v>42551</v>
      </c>
      <c r="H69" s="8"/>
      <c r="I69" s="8"/>
      <c r="J69" s="8"/>
      <c r="K69" s="8"/>
      <c r="L69" s="8"/>
    </row>
    <row r="70" spans="1:13" ht="12.6" customHeight="1">
      <c r="A70" s="318"/>
      <c r="B70" s="2" t="s">
        <v>4</v>
      </c>
      <c r="C70" s="43">
        <v>129146.70572999999</v>
      </c>
      <c r="D70" s="155">
        <v>129718.05126499999</v>
      </c>
      <c r="E70" s="43">
        <v>138129.62470500005</v>
      </c>
      <c r="F70" s="155">
        <v>147243.01272699996</v>
      </c>
      <c r="G70" s="43">
        <v>150420.12705899999</v>
      </c>
      <c r="H70" s="5"/>
      <c r="I70" s="100"/>
      <c r="J70" s="100"/>
      <c r="K70" s="100"/>
      <c r="L70" s="100"/>
    </row>
    <row r="71" spans="1:13" ht="12.6" customHeight="1">
      <c r="A71" s="318"/>
      <c r="B71" s="2" t="s">
        <v>77</v>
      </c>
      <c r="C71" s="42">
        <v>44281.229713139983</v>
      </c>
      <c r="D71" s="154">
        <v>47873.154957489052</v>
      </c>
      <c r="E71" s="42">
        <v>52986.338956959953</v>
      </c>
      <c r="F71" s="154">
        <v>62775.282877888967</v>
      </c>
      <c r="G71" s="42">
        <v>64098.837923000014</v>
      </c>
      <c r="H71" s="5"/>
      <c r="I71" s="100"/>
      <c r="J71" s="100"/>
      <c r="K71" s="100"/>
      <c r="L71" s="100"/>
    </row>
    <row r="72" spans="1:13" s="1" customFormat="1">
      <c r="A72" s="318"/>
      <c r="B72" s="116" t="s">
        <v>79</v>
      </c>
      <c r="C72" s="117">
        <v>0.34287541027733487</v>
      </c>
      <c r="D72" s="293">
        <v>0.3690554590562678</v>
      </c>
      <c r="E72" s="117">
        <v>0.38359866010004395</v>
      </c>
      <c r="F72" s="293">
        <v>0.42633794103547201</v>
      </c>
      <c r="G72" s="117">
        <v>0.42613205543868626</v>
      </c>
      <c r="H72" s="9"/>
      <c r="I72" s="100"/>
      <c r="J72" s="100"/>
      <c r="K72" s="100"/>
      <c r="L72" s="100"/>
    </row>
    <row r="73" spans="1:13" ht="12.6" customHeight="1">
      <c r="A73" s="318"/>
      <c r="B73" s="313" t="s">
        <v>15</v>
      </c>
      <c r="C73" s="42">
        <v>12602.926117139985</v>
      </c>
      <c r="D73" s="154">
        <v>14391.755197489052</v>
      </c>
      <c r="E73" s="42">
        <v>23022.516568959967</v>
      </c>
      <c r="F73" s="154">
        <v>33397.65716888896</v>
      </c>
      <c r="G73" s="42">
        <v>34671.596084000012</v>
      </c>
      <c r="H73" s="5"/>
      <c r="I73" s="100"/>
      <c r="J73" s="100"/>
      <c r="K73" s="100"/>
      <c r="L73" s="100"/>
      <c r="M73" s="100"/>
    </row>
    <row r="74" spans="1:13" s="1" customFormat="1">
      <c r="A74" s="318"/>
      <c r="B74" s="93" t="s">
        <v>73</v>
      </c>
      <c r="C74" s="107">
        <v>50729.090676827989</v>
      </c>
      <c r="D74" s="152">
        <v>20542.802611305</v>
      </c>
      <c r="E74" s="107">
        <v>44091.432341489992</v>
      </c>
      <c r="F74" s="152">
        <v>37055.607195894976</v>
      </c>
      <c r="G74" s="107">
        <v>31934.331447000022</v>
      </c>
      <c r="H74" s="9"/>
      <c r="I74" s="100"/>
      <c r="J74" s="100"/>
      <c r="K74" s="100"/>
      <c r="L74" s="100"/>
    </row>
    <row r="75" spans="1:13" s="1" customFormat="1">
      <c r="A75" s="318"/>
      <c r="B75" s="93" t="s">
        <v>74</v>
      </c>
      <c r="C75" s="105">
        <v>-6447.8609636880064</v>
      </c>
      <c r="D75" s="294">
        <v>27330.352346184052</v>
      </c>
      <c r="E75" s="105">
        <v>8894.9066154699613</v>
      </c>
      <c r="F75" s="294">
        <v>25719.675681993991</v>
      </c>
      <c r="G75" s="105">
        <v>32164.506475999991</v>
      </c>
      <c r="H75" s="9"/>
      <c r="I75" s="100"/>
      <c r="J75" s="100"/>
      <c r="K75" s="100"/>
      <c r="L75" s="100"/>
    </row>
    <row r="76" spans="1:13" s="1" customFormat="1">
      <c r="A76" s="318"/>
      <c r="B76" s="106" t="s">
        <v>84</v>
      </c>
      <c r="C76" s="108">
        <v>1905160.5235878914</v>
      </c>
      <c r="D76" s="295">
        <v>1864560.3949811915</v>
      </c>
      <c r="E76" s="108">
        <v>1845896.2828896479</v>
      </c>
      <c r="F76" s="295">
        <v>1651116.7742788712</v>
      </c>
      <c r="G76" s="108">
        <v>1595087.8581986092</v>
      </c>
      <c r="H76" s="9"/>
      <c r="I76" s="100"/>
      <c r="J76" s="100"/>
      <c r="K76" s="100"/>
      <c r="L76" s="100"/>
    </row>
    <row r="77" spans="1:13" s="44" customFormat="1" ht="36" customHeight="1">
      <c r="A77" s="437"/>
      <c r="B77" s="463"/>
      <c r="C77" s="463"/>
      <c r="D77" s="463"/>
      <c r="E77" s="463"/>
      <c r="F77" s="463"/>
      <c r="G77" s="463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166</v>
      </c>
      <c r="B79" s="1" t="s">
        <v>248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65" t="s">
        <v>0</v>
      </c>
      <c r="C81" s="467" t="s">
        <v>1</v>
      </c>
      <c r="D81" s="468"/>
      <c r="E81" s="468"/>
      <c r="F81" s="468"/>
      <c r="G81" s="468"/>
      <c r="H81" s="384"/>
      <c r="I81" s="384"/>
      <c r="J81" s="384"/>
      <c r="K81" s="384"/>
      <c r="L81" s="384"/>
    </row>
    <row r="82" spans="1:13" ht="24.95" customHeight="1">
      <c r="A82" s="20"/>
      <c r="B82" s="466"/>
      <c r="C82" s="230">
        <f>$C$6</f>
        <v>42916</v>
      </c>
      <c r="D82" s="230">
        <f>$D$6</f>
        <v>42825</v>
      </c>
      <c r="E82" s="230">
        <f>$E$6</f>
        <v>42735</v>
      </c>
      <c r="F82" s="230">
        <f>$F$6</f>
        <v>42643</v>
      </c>
      <c r="G82" s="230">
        <f>$G$6</f>
        <v>42551</v>
      </c>
      <c r="H82" s="8"/>
      <c r="I82" s="8"/>
      <c r="J82" s="8"/>
      <c r="K82" s="8"/>
      <c r="L82" s="8"/>
    </row>
    <row r="83" spans="1:13" ht="12.6" customHeight="1">
      <c r="A83" s="318"/>
      <c r="B83" s="2" t="s">
        <v>4</v>
      </c>
      <c r="C83" s="43">
        <v>6703.4411549999995</v>
      </c>
      <c r="D83" s="155">
        <v>6785.0173500000037</v>
      </c>
      <c r="E83" s="43">
        <v>7025.4571049999995</v>
      </c>
      <c r="F83" s="155">
        <v>7063.1588700000011</v>
      </c>
      <c r="G83" s="43">
        <v>6644.0226409999996</v>
      </c>
      <c r="H83" s="5"/>
      <c r="I83" s="100"/>
      <c r="J83" s="100"/>
      <c r="K83" s="100"/>
      <c r="L83" s="100"/>
      <c r="M83" s="100"/>
    </row>
    <row r="84" spans="1:13" ht="12.6" customHeight="1">
      <c r="A84" s="318"/>
      <c r="B84" s="2" t="s">
        <v>77</v>
      </c>
      <c r="C84" s="42">
        <v>3014.3476359999995</v>
      </c>
      <c r="D84" s="154">
        <v>3322.889703000003</v>
      </c>
      <c r="E84" s="42">
        <v>3413.6454699999981</v>
      </c>
      <c r="F84" s="154">
        <v>3347.347247000002</v>
      </c>
      <c r="G84" s="42">
        <v>2914.141004999999</v>
      </c>
      <c r="H84" s="5"/>
      <c r="I84" s="100"/>
      <c r="J84" s="100"/>
      <c r="K84" s="100"/>
      <c r="L84" s="100"/>
    </row>
    <row r="85" spans="1:13" ht="12.6" customHeight="1">
      <c r="A85" s="318"/>
      <c r="B85" s="116" t="s">
        <v>79</v>
      </c>
      <c r="C85" s="117">
        <v>0.44967167851568912</v>
      </c>
      <c r="D85" s="293">
        <v>0.48973930818319883</v>
      </c>
      <c r="E85" s="117">
        <v>0.48589656430618805</v>
      </c>
      <c r="F85" s="293">
        <v>0.47391645984596142</v>
      </c>
      <c r="G85" s="117">
        <v>0.43861093835185794</v>
      </c>
      <c r="H85" s="5"/>
      <c r="I85" s="100"/>
      <c r="J85" s="100"/>
      <c r="K85" s="100"/>
      <c r="L85" s="100"/>
    </row>
    <row r="86" spans="1:13" s="1" customFormat="1">
      <c r="A86" s="318"/>
      <c r="B86" s="313" t="s">
        <v>15</v>
      </c>
      <c r="C86" s="42">
        <v>1349.5502439999993</v>
      </c>
      <c r="D86" s="154">
        <v>1678.9077990000033</v>
      </c>
      <c r="E86" s="42">
        <v>1940.8074289999986</v>
      </c>
      <c r="F86" s="154">
        <v>1634.0205750000018</v>
      </c>
      <c r="G86" s="42">
        <v>1613.983655999999</v>
      </c>
      <c r="H86" s="9"/>
      <c r="I86" s="100"/>
      <c r="J86" s="100"/>
      <c r="K86" s="100"/>
      <c r="L86" s="100"/>
      <c r="M86" s="153"/>
    </row>
    <row r="87" spans="1:13" s="1" customFormat="1">
      <c r="A87" s="318"/>
      <c r="B87" s="93" t="s">
        <v>73</v>
      </c>
      <c r="C87" s="107">
        <v>2065.38315758</v>
      </c>
      <c r="D87" s="152">
        <v>2021.5572464899979</v>
      </c>
      <c r="E87" s="107">
        <v>1858.4980905300072</v>
      </c>
      <c r="F87" s="152">
        <v>2161.7268366299986</v>
      </c>
      <c r="G87" s="107">
        <v>2570.6627579999999</v>
      </c>
      <c r="H87" s="9"/>
      <c r="I87" s="100"/>
      <c r="J87" s="100"/>
      <c r="K87" s="100"/>
      <c r="L87" s="100"/>
    </row>
    <row r="88" spans="1:13" s="1" customFormat="1">
      <c r="A88" s="318"/>
      <c r="B88" s="93" t="s">
        <v>74</v>
      </c>
      <c r="C88" s="107">
        <v>948.96447841999952</v>
      </c>
      <c r="D88" s="152">
        <v>1301.3324565100052</v>
      </c>
      <c r="E88" s="107">
        <v>1555.1473794699909</v>
      </c>
      <c r="F88" s="152">
        <v>1185.6204103700034</v>
      </c>
      <c r="G88" s="107">
        <v>343.4782469999991</v>
      </c>
      <c r="H88" s="9"/>
      <c r="I88" s="100"/>
      <c r="J88" s="100"/>
      <c r="K88" s="100"/>
      <c r="L88" s="100"/>
    </row>
    <row r="89" spans="1:13" s="1" customFormat="1">
      <c r="A89" s="318"/>
      <c r="B89" s="106" t="s">
        <v>84</v>
      </c>
      <c r="C89" s="108">
        <v>64693.378940865899</v>
      </c>
      <c r="D89" s="295">
        <v>64313.117330270885</v>
      </c>
      <c r="E89" s="108">
        <v>63676.20500421535</v>
      </c>
      <c r="F89" s="295">
        <v>62344.410997270897</v>
      </c>
      <c r="G89" s="108">
        <v>60257.14643328089</v>
      </c>
      <c r="H89" s="9"/>
      <c r="I89" s="100"/>
      <c r="J89" s="100"/>
      <c r="K89" s="100"/>
      <c r="L89" s="100"/>
    </row>
    <row r="90" spans="1:13">
      <c r="A90" s="20"/>
    </row>
    <row r="91" spans="1:13">
      <c r="A91" s="19" t="s">
        <v>167</v>
      </c>
      <c r="B91" s="1" t="s">
        <v>97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65" t="s">
        <v>0</v>
      </c>
      <c r="C93" s="467" t="s">
        <v>1</v>
      </c>
      <c r="D93" s="468"/>
      <c r="E93" s="468"/>
      <c r="F93" s="468"/>
      <c r="G93" s="468"/>
    </row>
    <row r="94" spans="1:13" ht="24.75" customHeight="1">
      <c r="A94" s="20"/>
      <c r="B94" s="466"/>
      <c r="C94" s="230">
        <f>$C$6</f>
        <v>42916</v>
      </c>
      <c r="D94" s="230">
        <f>$D$6</f>
        <v>42825</v>
      </c>
      <c r="E94" s="230">
        <f>$E$6</f>
        <v>42735</v>
      </c>
      <c r="F94" s="230">
        <f>$F$6</f>
        <v>42643</v>
      </c>
      <c r="G94" s="230">
        <f>$G$6</f>
        <v>42551</v>
      </c>
    </row>
    <row r="95" spans="1:13">
      <c r="A95" s="318"/>
      <c r="B95" s="2" t="s">
        <v>4</v>
      </c>
      <c r="C95" s="43">
        <v>8973.6715359999998</v>
      </c>
      <c r="D95" s="155">
        <v>8657.3839450000032</v>
      </c>
      <c r="E95" s="43">
        <v>8734.7009439999983</v>
      </c>
      <c r="F95" s="155">
        <v>8545.3095669999984</v>
      </c>
      <c r="G95" s="43">
        <v>8368.8924590000006</v>
      </c>
      <c r="M95" s="100"/>
    </row>
    <row r="96" spans="1:13">
      <c r="A96" s="318"/>
      <c r="B96" s="2" t="s">
        <v>77</v>
      </c>
      <c r="C96" s="42">
        <v>3299.8260079999991</v>
      </c>
      <c r="D96" s="154">
        <v>3152.8717449999931</v>
      </c>
      <c r="E96" s="42">
        <v>3025.8287670000027</v>
      </c>
      <c r="F96" s="154">
        <v>3029.5357459999987</v>
      </c>
      <c r="G96" s="42">
        <v>3010.7100689999997</v>
      </c>
    </row>
    <row r="97" spans="1:13">
      <c r="A97" s="318"/>
      <c r="B97" s="116" t="s">
        <v>79</v>
      </c>
      <c r="C97" s="117">
        <v>0.3677230657219811</v>
      </c>
      <c r="D97" s="293">
        <v>0.36418296393345323</v>
      </c>
      <c r="E97" s="117">
        <v>0.34641469540848924</v>
      </c>
      <c r="F97" s="293">
        <v>0.35452615522547742</v>
      </c>
      <c r="G97" s="117">
        <v>0.35975012031158893</v>
      </c>
    </row>
    <row r="98" spans="1:13">
      <c r="A98" s="318"/>
      <c r="B98" s="313" t="s">
        <v>15</v>
      </c>
      <c r="C98" s="42">
        <v>1038.0207429999991</v>
      </c>
      <c r="D98" s="154">
        <v>974.68919299999288</v>
      </c>
      <c r="E98" s="42">
        <v>683.99002200000268</v>
      </c>
      <c r="F98" s="154">
        <v>699.2302569999988</v>
      </c>
      <c r="G98" s="42">
        <v>1219.1238349999999</v>
      </c>
    </row>
    <row r="99" spans="1:13">
      <c r="A99" s="318"/>
      <c r="B99" s="93" t="s">
        <v>73</v>
      </c>
      <c r="C99" s="107">
        <v>2661.0900125189996</v>
      </c>
      <c r="D99" s="152">
        <v>1386.0040138400007</v>
      </c>
      <c r="E99" s="107">
        <v>2650.2535696519994</v>
      </c>
      <c r="F99" s="152">
        <v>2541.1707275080003</v>
      </c>
      <c r="G99" s="107">
        <v>2030.1525179999999</v>
      </c>
    </row>
    <row r="100" spans="1:13">
      <c r="A100" s="318"/>
      <c r="B100" s="93" t="s">
        <v>74</v>
      </c>
      <c r="C100" s="42">
        <v>638.73599548099946</v>
      </c>
      <c r="D100" s="154">
        <v>1766.8677311599924</v>
      </c>
      <c r="E100" s="42">
        <v>375.57519734800326</v>
      </c>
      <c r="F100" s="154">
        <v>488.3650184919984</v>
      </c>
      <c r="G100" s="42">
        <v>980.55755099999988</v>
      </c>
    </row>
    <row r="101" spans="1:13">
      <c r="A101" s="318"/>
      <c r="B101" s="106" t="s">
        <v>84</v>
      </c>
      <c r="C101" s="108">
        <v>72252.944632999977</v>
      </c>
      <c r="D101" s="295">
        <v>73513.305027999988</v>
      </c>
      <c r="E101" s="108">
        <v>72127.474015</v>
      </c>
      <c r="F101" s="295">
        <v>69453.428155000001</v>
      </c>
      <c r="G101" s="108">
        <v>66935.709472999995</v>
      </c>
    </row>
    <row r="102" spans="1:13">
      <c r="A102" s="20"/>
    </row>
    <row r="103" spans="1:13">
      <c r="A103" s="20"/>
      <c r="B103" s="115" t="s">
        <v>87</v>
      </c>
      <c r="C103" s="115"/>
      <c r="D103" s="115"/>
      <c r="E103" s="115"/>
    </row>
    <row r="104" spans="1:13">
      <c r="A104" s="20"/>
    </row>
    <row r="105" spans="1:13" ht="12.6" customHeight="1">
      <c r="A105" s="19" t="s">
        <v>168</v>
      </c>
      <c r="B105" s="1" t="s">
        <v>205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65" t="s">
        <v>0</v>
      </c>
      <c r="C107" s="467" t="s">
        <v>1</v>
      </c>
      <c r="D107" s="468"/>
      <c r="E107" s="468"/>
      <c r="F107" s="468"/>
      <c r="G107" s="468"/>
      <c r="H107" s="384"/>
      <c r="I107" s="384"/>
      <c r="J107" s="384"/>
      <c r="K107" s="384"/>
      <c r="L107" s="384"/>
    </row>
    <row r="108" spans="1:13" ht="24.95" customHeight="1">
      <c r="A108" s="20"/>
      <c r="B108" s="466"/>
      <c r="C108" s="230">
        <f>$C$6</f>
        <v>42916</v>
      </c>
      <c r="D108" s="230">
        <f>$D$6</f>
        <v>42825</v>
      </c>
      <c r="E108" s="230">
        <f>$E$6</f>
        <v>42735</v>
      </c>
      <c r="F108" s="230">
        <f>$F$6</f>
        <v>42643</v>
      </c>
      <c r="G108" s="230">
        <f>$G$6</f>
        <v>42551</v>
      </c>
      <c r="H108" s="8"/>
      <c r="I108" s="8"/>
      <c r="J108" s="8"/>
      <c r="K108" s="8"/>
      <c r="L108" s="8"/>
    </row>
    <row r="109" spans="1:13" ht="12.6" customHeight="1">
      <c r="A109" s="318"/>
      <c r="B109" s="2" t="s">
        <v>4</v>
      </c>
      <c r="C109" s="43">
        <v>27786.856391994999</v>
      </c>
      <c r="D109" s="155">
        <v>25769.647827918991</v>
      </c>
      <c r="E109" s="43">
        <v>27050.018041204981</v>
      </c>
      <c r="F109" s="155">
        <v>29816.443298414015</v>
      </c>
      <c r="G109" s="43">
        <v>26793.237506999998</v>
      </c>
      <c r="H109" s="5"/>
      <c r="I109" s="100"/>
      <c r="J109" s="100"/>
      <c r="K109" s="100"/>
      <c r="L109" s="100"/>
      <c r="M109" s="100"/>
    </row>
    <row r="110" spans="1:13" ht="12.6" customHeight="1">
      <c r="A110" s="318"/>
      <c r="B110" s="2" t="s">
        <v>77</v>
      </c>
      <c r="C110" s="42">
        <v>9342.4755732199992</v>
      </c>
      <c r="D110" s="154">
        <v>9423.9507818149905</v>
      </c>
      <c r="E110" s="42">
        <v>8287.2352387639785</v>
      </c>
      <c r="F110" s="154">
        <v>8440.1476352050158</v>
      </c>
      <c r="G110" s="42">
        <v>7732.7619159999977</v>
      </c>
      <c r="H110" s="5"/>
      <c r="I110" s="100"/>
      <c r="J110" s="100"/>
      <c r="K110" s="100"/>
      <c r="L110" s="100"/>
    </row>
    <row r="111" spans="1:13" ht="12.6" customHeight="1">
      <c r="A111" s="318"/>
      <c r="B111" s="116" t="s">
        <v>79</v>
      </c>
      <c r="C111" s="117">
        <v>0.33621923406605414</v>
      </c>
      <c r="D111" s="293">
        <v>0.36569963411005663</v>
      </c>
      <c r="E111" s="117">
        <v>0.30636708730249751</v>
      </c>
      <c r="F111" s="293">
        <v>0.28307023580018886</v>
      </c>
      <c r="G111" s="117">
        <v>0.28860871755344003</v>
      </c>
      <c r="H111" s="5"/>
      <c r="I111" s="100"/>
      <c r="J111" s="100"/>
      <c r="K111" s="100"/>
      <c r="L111" s="100"/>
    </row>
    <row r="112" spans="1:13" s="1" customFormat="1">
      <c r="A112" s="318"/>
      <c r="B112" s="313" t="s">
        <v>15</v>
      </c>
      <c r="C112" s="42">
        <v>6483.0556427399988</v>
      </c>
      <c r="D112" s="154">
        <v>6544.5279442529936</v>
      </c>
      <c r="E112" s="42">
        <v>5383.9383019979759</v>
      </c>
      <c r="F112" s="154">
        <v>6113.7891934330164</v>
      </c>
      <c r="G112" s="42">
        <v>4695.1862619999974</v>
      </c>
      <c r="H112" s="9"/>
      <c r="I112" s="100"/>
      <c r="J112" s="100"/>
      <c r="K112" s="100"/>
      <c r="L112" s="100"/>
    </row>
    <row r="113" spans="1:12" s="1" customFormat="1">
      <c r="A113" s="318"/>
      <c r="B113" s="93" t="s">
        <v>73</v>
      </c>
      <c r="C113" s="107">
        <v>2152.8850687969998</v>
      </c>
      <c r="D113" s="152">
        <v>2217.9163799469934</v>
      </c>
      <c r="E113" s="107">
        <v>1239.3418425250075</v>
      </c>
      <c r="F113" s="152">
        <v>1506.6088183950005</v>
      </c>
      <c r="G113" s="107">
        <v>1936.5914589999998</v>
      </c>
      <c r="H113" s="9"/>
      <c r="I113" s="100"/>
      <c r="J113" s="100"/>
      <c r="K113" s="100"/>
      <c r="L113" s="100"/>
    </row>
    <row r="114" spans="1:12" s="1" customFormat="1">
      <c r="A114" s="318"/>
      <c r="B114" s="93" t="s">
        <v>74</v>
      </c>
      <c r="C114" s="105">
        <v>7189.5905044229994</v>
      </c>
      <c r="D114" s="294">
        <v>7206.0344018679971</v>
      </c>
      <c r="E114" s="105">
        <v>7047.893396238971</v>
      </c>
      <c r="F114" s="294">
        <v>6933.5388168100153</v>
      </c>
      <c r="G114" s="105">
        <v>5796.1704569999984</v>
      </c>
      <c r="H114" s="9"/>
      <c r="I114" s="100"/>
      <c r="J114" s="100"/>
      <c r="K114" s="100"/>
      <c r="L114" s="100"/>
    </row>
    <row r="115" spans="1:12" s="1" customFormat="1">
      <c r="A115" s="318"/>
      <c r="B115" s="106" t="s">
        <v>84</v>
      </c>
      <c r="C115" s="108">
        <v>93478.790099450067</v>
      </c>
      <c r="D115" s="295">
        <v>91982.212112050052</v>
      </c>
      <c r="E115" s="108">
        <v>89830.507858894096</v>
      </c>
      <c r="F115" s="295">
        <v>87874.390234308041</v>
      </c>
      <c r="G115" s="108">
        <v>87680.093061995911</v>
      </c>
      <c r="H115" s="9"/>
      <c r="I115" s="100"/>
      <c r="J115" s="100"/>
      <c r="K115" s="100"/>
      <c r="L115" s="100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169</v>
      </c>
      <c r="B117" s="22" t="s">
        <v>189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65" t="s">
        <v>0</v>
      </c>
      <c r="C119" s="467" t="s">
        <v>1</v>
      </c>
      <c r="D119" s="468"/>
      <c r="E119" s="468"/>
      <c r="F119" s="468"/>
      <c r="G119" s="468"/>
      <c r="H119" s="384"/>
      <c r="I119" s="384"/>
      <c r="J119" s="384"/>
      <c r="K119" s="384"/>
      <c r="L119" s="384"/>
    </row>
    <row r="120" spans="1:12" ht="24.95" customHeight="1">
      <c r="A120" s="20"/>
      <c r="B120" s="466"/>
      <c r="C120" s="230">
        <f>$C$6</f>
        <v>42916</v>
      </c>
      <c r="D120" s="230">
        <f>$D$6</f>
        <v>42825</v>
      </c>
      <c r="E120" s="230">
        <f>$E$6</f>
        <v>42735</v>
      </c>
      <c r="F120" s="230">
        <f>$F$6</f>
        <v>42643</v>
      </c>
      <c r="G120" s="230">
        <f>$G$6</f>
        <v>42551</v>
      </c>
      <c r="H120" s="8"/>
      <c r="I120" s="8"/>
      <c r="J120" s="8"/>
      <c r="K120" s="8"/>
      <c r="L120" s="8"/>
    </row>
    <row r="121" spans="1:12">
      <c r="A121" s="318"/>
      <c r="B121" s="2" t="s">
        <v>4</v>
      </c>
      <c r="C121" s="43">
        <v>15982.125169999999</v>
      </c>
      <c r="D121" s="155">
        <v>16017.21091</v>
      </c>
      <c r="E121" s="43">
        <v>15292.243836</v>
      </c>
      <c r="F121" s="155">
        <v>14962.475629999999</v>
      </c>
      <c r="G121" s="43">
        <v>14556.973023</v>
      </c>
      <c r="I121" s="100"/>
      <c r="J121" s="100"/>
      <c r="K121" s="100"/>
      <c r="L121" s="100"/>
    </row>
    <row r="122" spans="1:12">
      <c r="A122" s="318"/>
      <c r="B122" s="2" t="s">
        <v>77</v>
      </c>
      <c r="C122" s="42">
        <v>7954.3698119999999</v>
      </c>
      <c r="D122" s="154">
        <v>7942.9838569999965</v>
      </c>
      <c r="E122" s="42">
        <v>7290.922010000002</v>
      </c>
      <c r="F122" s="154">
        <v>7105.5237369999986</v>
      </c>
      <c r="G122" s="42">
        <v>6837.9277280000015</v>
      </c>
      <c r="I122" s="100"/>
      <c r="J122" s="100"/>
      <c r="K122" s="100"/>
      <c r="L122" s="100"/>
    </row>
    <row r="123" spans="1:12">
      <c r="A123" s="318"/>
      <c r="B123" s="116" t="s">
        <v>79</v>
      </c>
      <c r="C123" s="117">
        <v>0.4977041368022273</v>
      </c>
      <c r="D123" s="293">
        <v>0.49590305713218563</v>
      </c>
      <c r="E123" s="117">
        <v>0.47677254483976972</v>
      </c>
      <c r="F123" s="293">
        <v>0.47488957794880626</v>
      </c>
      <c r="G123" s="117">
        <v>0.46973554991110333</v>
      </c>
      <c r="I123" s="100"/>
      <c r="J123" s="100"/>
      <c r="K123" s="100"/>
      <c r="L123" s="100"/>
    </row>
    <row r="124" spans="1:12">
      <c r="A124" s="318"/>
      <c r="B124" s="313" t="s">
        <v>15</v>
      </c>
      <c r="C124" s="42">
        <v>5003.8312669999996</v>
      </c>
      <c r="D124" s="154">
        <v>4920.6745169999976</v>
      </c>
      <c r="E124" s="42">
        <v>4299.1743820000011</v>
      </c>
      <c r="F124" s="154">
        <v>4199.8497979999975</v>
      </c>
      <c r="G124" s="42">
        <v>3825.9315960000017</v>
      </c>
      <c r="I124" s="100"/>
      <c r="J124" s="100"/>
      <c r="K124" s="100"/>
      <c r="L124" s="100"/>
    </row>
    <row r="125" spans="1:12">
      <c r="A125" s="318"/>
      <c r="B125" s="93" t="s">
        <v>156</v>
      </c>
      <c r="C125" s="107">
        <v>3208.4021910000001</v>
      </c>
      <c r="D125" s="152">
        <v>3271.6089660000002</v>
      </c>
      <c r="E125" s="107">
        <v>3041.0323919999996</v>
      </c>
      <c r="F125" s="152">
        <v>2865.6778410000002</v>
      </c>
      <c r="G125" s="107">
        <v>2771.4572309999999</v>
      </c>
      <c r="I125" s="100"/>
      <c r="J125" s="100"/>
      <c r="K125" s="100"/>
      <c r="L125" s="100"/>
    </row>
    <row r="126" spans="1:12">
      <c r="A126" s="318"/>
      <c r="B126" s="93" t="s">
        <v>73</v>
      </c>
      <c r="C126" s="107">
        <v>3460.6274992900003</v>
      </c>
      <c r="D126" s="152">
        <v>2243.0968570799996</v>
      </c>
      <c r="E126" s="107">
        <v>3404.9237509399991</v>
      </c>
      <c r="F126" s="152">
        <v>2127.7810761930109</v>
      </c>
      <c r="G126" s="107">
        <v>2053.5685314009897</v>
      </c>
      <c r="I126" s="100"/>
      <c r="J126" s="100"/>
      <c r="K126" s="100"/>
      <c r="L126" s="100"/>
    </row>
    <row r="127" spans="1:12">
      <c r="A127" s="318"/>
      <c r="B127" s="93" t="s">
        <v>74</v>
      </c>
      <c r="C127" s="107">
        <v>4493.7423127099992</v>
      </c>
      <c r="D127" s="152">
        <v>5699.8869999199969</v>
      </c>
      <c r="E127" s="107">
        <v>3885.998259060003</v>
      </c>
      <c r="F127" s="152">
        <v>4977.7426608069873</v>
      </c>
      <c r="G127" s="107">
        <v>4784.3591965990117</v>
      </c>
      <c r="I127" s="100"/>
      <c r="J127" s="100"/>
      <c r="K127" s="100"/>
      <c r="L127" s="100"/>
    </row>
    <row r="128" spans="1:12">
      <c r="A128" s="318"/>
      <c r="B128" s="106" t="s">
        <v>84</v>
      </c>
      <c r="C128" s="108">
        <v>189543.21240999998</v>
      </c>
      <c r="D128" s="295">
        <v>196111.264463</v>
      </c>
      <c r="E128" s="108">
        <v>192102.77444699997</v>
      </c>
      <c r="F128" s="295">
        <v>186877.23391099999</v>
      </c>
      <c r="G128" s="108">
        <v>183330.78936300002</v>
      </c>
      <c r="I128" s="100"/>
      <c r="J128" s="100"/>
      <c r="K128" s="100"/>
      <c r="L128" s="100"/>
    </row>
    <row r="131" spans="1:13">
      <c r="B131" s="115" t="s">
        <v>88</v>
      </c>
      <c r="C131" s="115"/>
      <c r="D131" s="115"/>
      <c r="E131" s="115"/>
    </row>
    <row r="133" spans="1:13">
      <c r="A133" s="19" t="s">
        <v>170</v>
      </c>
      <c r="B133" s="1" t="s">
        <v>347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65" t="s">
        <v>0</v>
      </c>
      <c r="C135" s="467" t="s">
        <v>1</v>
      </c>
      <c r="D135" s="468"/>
      <c r="E135" s="468"/>
      <c r="F135" s="468"/>
      <c r="G135" s="468"/>
    </row>
    <row r="136" spans="1:13" ht="24" customHeight="1">
      <c r="A136" s="20"/>
      <c r="B136" s="466"/>
      <c r="C136" s="230">
        <f>$C$6</f>
        <v>42916</v>
      </c>
      <c r="D136" s="230">
        <f>$D$6</f>
        <v>42825</v>
      </c>
      <c r="E136" s="230">
        <f>$E$6</f>
        <v>42735</v>
      </c>
      <c r="F136" s="230">
        <f>$F$6</f>
        <v>42643</v>
      </c>
      <c r="G136" s="230">
        <f>$G$6</f>
        <v>42551</v>
      </c>
    </row>
    <row r="137" spans="1:13">
      <c r="A137" s="318"/>
      <c r="B137" s="2" t="s">
        <v>4</v>
      </c>
      <c r="C137" s="109">
        <v>1018.901775</v>
      </c>
      <c r="D137" s="231">
        <v>939.1687750000001</v>
      </c>
      <c r="E137" s="109">
        <v>960.56929500000024</v>
      </c>
      <c r="F137" s="231">
        <v>899.13684799999987</v>
      </c>
      <c r="G137" s="109">
        <v>928.8259700000001</v>
      </c>
      <c r="I137" s="100"/>
      <c r="J137" s="100"/>
      <c r="K137" s="100"/>
      <c r="L137" s="100"/>
    </row>
    <row r="138" spans="1:13">
      <c r="A138" s="318"/>
      <c r="B138" s="32" t="s">
        <v>77</v>
      </c>
      <c r="C138" s="110">
        <v>-940.84533922999981</v>
      </c>
      <c r="D138" s="232">
        <v>-2371.2131704249996</v>
      </c>
      <c r="E138" s="110">
        <v>-420.63756682900066</v>
      </c>
      <c r="F138" s="232">
        <v>-356.32197148499949</v>
      </c>
      <c r="G138" s="110">
        <v>-694.65049999999997</v>
      </c>
      <c r="I138" s="100"/>
      <c r="J138" s="100"/>
      <c r="K138" s="100"/>
      <c r="L138" s="100"/>
    </row>
    <row r="139" spans="1:13">
      <c r="A139" s="318"/>
      <c r="B139" s="313" t="s">
        <v>15</v>
      </c>
      <c r="C139" s="110">
        <v>-951.07587822999983</v>
      </c>
      <c r="D139" s="232">
        <v>-1991.718183425</v>
      </c>
      <c r="E139" s="110">
        <v>-839.86878282900045</v>
      </c>
      <c r="F139" s="232">
        <v>-370.84697448499958</v>
      </c>
      <c r="G139" s="110">
        <v>-709.60115699999994</v>
      </c>
      <c r="I139" s="100"/>
      <c r="J139" s="100"/>
      <c r="K139" s="100"/>
      <c r="L139" s="100"/>
    </row>
    <row r="140" spans="1:13">
      <c r="A140" s="318"/>
      <c r="B140" s="93" t="s">
        <v>73</v>
      </c>
      <c r="C140" s="107">
        <v>1348.62309157</v>
      </c>
      <c r="D140" s="152">
        <v>85.149691619999885</v>
      </c>
      <c r="E140" s="107">
        <v>469.02802200000008</v>
      </c>
      <c r="F140" s="152">
        <v>409.5903048399997</v>
      </c>
      <c r="G140" s="107">
        <v>692.02218600000003</v>
      </c>
      <c r="I140" s="100"/>
      <c r="J140" s="100"/>
      <c r="K140" s="100"/>
      <c r="L140" s="100"/>
      <c r="M140" s="100"/>
    </row>
    <row r="141" spans="1:13">
      <c r="A141" s="318"/>
      <c r="B141" s="93" t="s">
        <v>74</v>
      </c>
      <c r="C141" s="107">
        <v>-2289.4684307999996</v>
      </c>
      <c r="D141" s="152">
        <v>-2456.3628620449995</v>
      </c>
      <c r="E141" s="107">
        <v>-889.66558882900074</v>
      </c>
      <c r="F141" s="152">
        <v>-765.9122763249992</v>
      </c>
      <c r="G141" s="107">
        <v>-1386.6726859999999</v>
      </c>
      <c r="I141" s="100"/>
      <c r="J141" s="100"/>
      <c r="K141" s="100"/>
      <c r="L141" s="100"/>
    </row>
    <row r="142" spans="1:13">
      <c r="A142" s="318"/>
      <c r="B142" s="94" t="s">
        <v>84</v>
      </c>
      <c r="C142" s="95">
        <v>8955.926196224802</v>
      </c>
      <c r="D142" s="292">
        <v>7135.0361979999998</v>
      </c>
      <c r="E142" s="95">
        <v>7084.4807249999994</v>
      </c>
      <c r="F142" s="292">
        <v>6649.6806249999981</v>
      </c>
      <c r="G142" s="95">
        <v>6316.3056269999988</v>
      </c>
      <c r="I142" s="100"/>
      <c r="J142" s="100"/>
      <c r="K142" s="100"/>
      <c r="L142" s="100"/>
    </row>
    <row r="143" spans="1:13" s="44" customFormat="1" ht="36" customHeight="1">
      <c r="A143" s="437"/>
      <c r="B143" s="463"/>
      <c r="C143" s="463"/>
      <c r="D143" s="463"/>
      <c r="E143" s="463"/>
      <c r="F143" s="463"/>
      <c r="G143" s="463"/>
    </row>
    <row r="145" spans="1:7" ht="12.6" customHeight="1">
      <c r="A145" s="19" t="s">
        <v>343</v>
      </c>
      <c r="B145" s="434" t="s">
        <v>348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65" t="s">
        <v>0</v>
      </c>
      <c r="C147" s="467" t="s">
        <v>1</v>
      </c>
      <c r="D147" s="468"/>
      <c r="E147" s="468"/>
      <c r="F147" s="468"/>
      <c r="G147" s="468"/>
    </row>
    <row r="148" spans="1:7" ht="24" customHeight="1">
      <c r="A148" s="19"/>
      <c r="B148" s="466"/>
      <c r="C148" s="230">
        <f>$C$6</f>
        <v>42916</v>
      </c>
      <c r="D148" s="230">
        <f>$D$6</f>
        <v>42825</v>
      </c>
      <c r="E148" s="230">
        <f>$E$6</f>
        <v>42735</v>
      </c>
      <c r="F148" s="230">
        <f>$F$6</f>
        <v>42643</v>
      </c>
      <c r="G148" s="230">
        <f>$G$6</f>
        <v>42551</v>
      </c>
    </row>
    <row r="149" spans="1:7" ht="12.6" customHeight="1">
      <c r="A149" s="317"/>
      <c r="B149" s="44" t="s">
        <v>4</v>
      </c>
      <c r="C149" s="43">
        <v>971.71580549400005</v>
      </c>
      <c r="D149" s="155">
        <v>976.59419986299872</v>
      </c>
      <c r="E149" s="43">
        <v>2453.8504955349963</v>
      </c>
      <c r="F149" s="155">
        <v>4169.3683122689999</v>
      </c>
      <c r="G149" s="43">
        <v>4142.901973</v>
      </c>
    </row>
    <row r="150" spans="1:7" ht="12.6" customHeight="1">
      <c r="A150" s="317"/>
      <c r="B150" s="64" t="s">
        <v>159</v>
      </c>
      <c r="C150" s="42">
        <v>856.8</v>
      </c>
      <c r="D150" s="154">
        <v>862.1</v>
      </c>
      <c r="E150" s="42">
        <v>2072.8000000000002</v>
      </c>
      <c r="F150" s="154">
        <v>3496.8</v>
      </c>
      <c r="G150" s="42">
        <v>3468.2</v>
      </c>
    </row>
    <row r="151" spans="1:7" ht="12.6" customHeight="1">
      <c r="A151" s="317"/>
      <c r="B151" s="44" t="s">
        <v>77</v>
      </c>
      <c r="C151" s="42">
        <v>-62.24993106799991</v>
      </c>
      <c r="D151" s="154">
        <v>-107.9901743820011</v>
      </c>
      <c r="E151" s="42">
        <v>161.58074008299582</v>
      </c>
      <c r="F151" s="154">
        <v>209.74431267199998</v>
      </c>
      <c r="G151" s="42">
        <v>-25.817163999999593</v>
      </c>
    </row>
    <row r="152" spans="1:7" ht="12.6" customHeight="1">
      <c r="A152" s="317"/>
      <c r="B152" s="116" t="s">
        <v>79</v>
      </c>
      <c r="C152" s="117">
        <v>-6.4061869443765337E-2</v>
      </c>
      <c r="D152" s="293">
        <v>-0.11057834912100695</v>
      </c>
      <c r="E152" s="117">
        <v>6.5847833996817096E-2</v>
      </c>
      <c r="F152" s="293">
        <v>5.0306016874257779E-2</v>
      </c>
      <c r="G152" s="117">
        <v>-6.2316618081370168E-3</v>
      </c>
    </row>
    <row r="153" spans="1:7" ht="12.6" customHeight="1">
      <c r="A153" s="317"/>
      <c r="B153" s="309" t="s">
        <v>15</v>
      </c>
      <c r="C153" s="42">
        <v>-365.81294206899992</v>
      </c>
      <c r="D153" s="154">
        <v>-415.95903485700114</v>
      </c>
      <c r="E153" s="42">
        <v>-751.24695127300424</v>
      </c>
      <c r="F153" s="154">
        <v>-1271.2185843890002</v>
      </c>
      <c r="G153" s="42">
        <v>-1579.7125889999995</v>
      </c>
    </row>
    <row r="154" spans="1:7" ht="12.6" customHeight="1">
      <c r="A154" s="317"/>
      <c r="B154" s="63" t="s">
        <v>157</v>
      </c>
      <c r="C154" s="159">
        <v>-595.505199246036</v>
      </c>
      <c r="D154" s="179">
        <v>-675.36297928623685</v>
      </c>
      <c r="E154" s="159">
        <v>-1466.4779489271448</v>
      </c>
      <c r="F154" s="179">
        <v>-2212.0663007053245</v>
      </c>
      <c r="G154" s="159">
        <v>-2422.6688645461691</v>
      </c>
    </row>
    <row r="155" spans="1:7" ht="12.6" hidden="1" customHeight="1">
      <c r="A155" s="317"/>
      <c r="B155" s="438" t="s">
        <v>35</v>
      </c>
      <c r="C155" s="442">
        <v>5.0439971050000008</v>
      </c>
      <c r="D155" s="443">
        <v>5.068031058999992</v>
      </c>
      <c r="E155" s="442">
        <v>16.062064553999988</v>
      </c>
      <c r="F155" s="443">
        <v>27.630955936000007</v>
      </c>
      <c r="G155" s="442">
        <v>87.379239999999996</v>
      </c>
    </row>
    <row r="156" spans="1:7" ht="12.6" customHeight="1">
      <c r="A156" s="317"/>
      <c r="B156" s="440" t="s">
        <v>367</v>
      </c>
      <c r="C156" s="442">
        <v>-600.54919635103602</v>
      </c>
      <c r="D156" s="443">
        <v>-680.43101034523681</v>
      </c>
      <c r="E156" s="442">
        <v>-1482.5400134811448</v>
      </c>
      <c r="F156" s="443">
        <v>-2239.6972566413247</v>
      </c>
      <c r="G156" s="442">
        <v>-2510.0481045461693</v>
      </c>
    </row>
    <row r="157" spans="1:7" ht="12.6" customHeight="1">
      <c r="A157" s="317"/>
      <c r="B157" s="439" t="s">
        <v>363</v>
      </c>
      <c r="C157" s="442">
        <v>0</v>
      </c>
      <c r="D157" s="443">
        <v>0</v>
      </c>
      <c r="E157" s="442">
        <v>0</v>
      </c>
      <c r="F157" s="443">
        <v>0</v>
      </c>
      <c r="G157" s="442">
        <v>0</v>
      </c>
    </row>
    <row r="158" spans="1:7" ht="12.6" customHeight="1">
      <c r="A158" s="317"/>
      <c r="B158" s="441" t="s">
        <v>364</v>
      </c>
      <c r="C158" s="42">
        <v>-600.54919635103602</v>
      </c>
      <c r="D158" s="154">
        <v>-680.43101034523681</v>
      </c>
      <c r="E158" s="42">
        <v>-1482.5400134811448</v>
      </c>
      <c r="F158" s="154">
        <v>-2239.6972566413247</v>
      </c>
      <c r="G158" s="42">
        <v>-2510.0481045461693</v>
      </c>
    </row>
    <row r="159" spans="1:7" ht="12.6" customHeight="1">
      <c r="A159" s="317"/>
      <c r="B159" s="93" t="s">
        <v>73</v>
      </c>
      <c r="C159" s="107">
        <v>278.44516050499999</v>
      </c>
      <c r="D159" s="152">
        <v>552.34238154499974</v>
      </c>
      <c r="E159" s="107">
        <v>456.93767456600023</v>
      </c>
      <c r="F159" s="152">
        <v>290.00592322200004</v>
      </c>
      <c r="G159" s="107">
        <v>530.7239340000001</v>
      </c>
    </row>
    <row r="160" spans="1:7" ht="12.6" customHeight="1">
      <c r="A160" s="317"/>
      <c r="B160" s="93" t="s">
        <v>74</v>
      </c>
      <c r="C160" s="105">
        <v>-340.6950915729999</v>
      </c>
      <c r="D160" s="294">
        <v>-660.33255592700084</v>
      </c>
      <c r="E160" s="105">
        <v>-295.35693448300441</v>
      </c>
      <c r="F160" s="294">
        <v>-80.261610550000057</v>
      </c>
      <c r="G160" s="105">
        <v>-556.54109799999969</v>
      </c>
    </row>
    <row r="161" spans="1:12" ht="12.6" customHeight="1">
      <c r="A161" s="317"/>
      <c r="B161" s="106" t="s">
        <v>84</v>
      </c>
      <c r="C161" s="108">
        <v>34890.235853683196</v>
      </c>
      <c r="D161" s="295">
        <v>35242.841481325988</v>
      </c>
      <c r="E161" s="108">
        <v>36435.862850174301</v>
      </c>
      <c r="F161" s="295">
        <v>75123.806919888011</v>
      </c>
      <c r="G161" s="108">
        <v>76037.626928000012</v>
      </c>
    </row>
    <row r="162" spans="1:12" customFormat="1" ht="12.6" customHeight="1"/>
    <row r="163" spans="1:12" s="32" customFormat="1">
      <c r="A163" s="320">
        <v>4.2</v>
      </c>
      <c r="B163" s="22" t="s">
        <v>268</v>
      </c>
      <c r="C163" s="22"/>
      <c r="D163" s="22"/>
      <c r="E163" s="22"/>
    </row>
    <row r="164" spans="1:12" s="32" customFormat="1">
      <c r="A164" s="130"/>
    </row>
    <row r="165" spans="1:12" s="96" customFormat="1" ht="12.75" customHeight="1">
      <c r="A165" s="420"/>
      <c r="B165" s="1" t="s">
        <v>308</v>
      </c>
      <c r="G165" s="3" t="s">
        <v>259</v>
      </c>
    </row>
    <row r="166" spans="1:12" s="44" customFormat="1" ht="12.75" customHeight="1">
      <c r="A166" s="421"/>
      <c r="B166" s="469" t="s">
        <v>0</v>
      </c>
      <c r="C166" s="470" t="s">
        <v>1</v>
      </c>
      <c r="D166" s="471"/>
      <c r="E166" s="471"/>
      <c r="F166" s="471"/>
      <c r="G166" s="471"/>
    </row>
    <row r="167" spans="1:12" s="44" customFormat="1" ht="24" customHeight="1">
      <c r="A167" s="422"/>
      <c r="B167" s="464"/>
      <c r="C167" s="230">
        <f>$C$6</f>
        <v>42916</v>
      </c>
      <c r="D167" s="230">
        <f>$D$6</f>
        <v>42825</v>
      </c>
      <c r="E167" s="230">
        <f>$E$6</f>
        <v>42735</v>
      </c>
      <c r="F167" s="230">
        <f>$F$6</f>
        <v>42643</v>
      </c>
      <c r="G167" s="230">
        <f>$G$6</f>
        <v>42551</v>
      </c>
    </row>
    <row r="168" spans="1:12" s="44" customFormat="1">
      <c r="A168" s="317"/>
      <c r="B168" s="44" t="s">
        <v>4</v>
      </c>
      <c r="C168" s="423">
        <v>48528.016530169989</v>
      </c>
      <c r="D168" s="424">
        <v>50468.039745782029</v>
      </c>
      <c r="E168" s="423">
        <v>53558.667512548964</v>
      </c>
      <c r="F168" s="424">
        <v>52725.602422453201</v>
      </c>
      <c r="G168" s="423">
        <v>57647.079237906277</v>
      </c>
      <c r="I168" s="153"/>
      <c r="J168" s="153"/>
      <c r="K168" s="153"/>
      <c r="L168" s="153"/>
    </row>
    <row r="169" spans="1:12" s="44" customFormat="1">
      <c r="A169" s="317"/>
      <c r="B169" s="44" t="s">
        <v>159</v>
      </c>
      <c r="C169" s="425">
        <v>41686.699999999997</v>
      </c>
      <c r="D169" s="426">
        <v>43239.6</v>
      </c>
      <c r="E169" s="425">
        <v>45282.5</v>
      </c>
      <c r="F169" s="426">
        <v>44077.5</v>
      </c>
      <c r="G169" s="425">
        <v>48304.2</v>
      </c>
      <c r="I169" s="153"/>
      <c r="J169" s="153"/>
      <c r="K169" s="153"/>
      <c r="L169" s="153"/>
    </row>
    <row r="170" spans="1:12" s="44" customFormat="1">
      <c r="A170" s="317"/>
      <c r="B170" s="96" t="s">
        <v>77</v>
      </c>
      <c r="C170" s="425">
        <v>13616.109291279994</v>
      </c>
      <c r="D170" s="426">
        <v>13065.317436425008</v>
      </c>
      <c r="E170" s="425">
        <v>12945.463315674973</v>
      </c>
      <c r="F170" s="426">
        <v>12126.030801255525</v>
      </c>
      <c r="G170" s="425">
        <v>12315.565350259109</v>
      </c>
      <c r="I170" s="153"/>
      <c r="J170" s="153"/>
      <c r="K170" s="153"/>
      <c r="L170" s="153"/>
    </row>
    <row r="171" spans="1:12" s="44" customFormat="1">
      <c r="A171" s="317"/>
      <c r="B171" s="116" t="s">
        <v>79</v>
      </c>
      <c r="C171" s="118">
        <v>0.28058244010065453</v>
      </c>
      <c r="D171" s="296">
        <v>0.25888299807636117</v>
      </c>
      <c r="E171" s="118">
        <v>0.24170622453670659</v>
      </c>
      <c r="F171" s="296">
        <v>0.22998373170017408</v>
      </c>
      <c r="G171" s="118">
        <v>0.21363728246202132</v>
      </c>
      <c r="I171" s="153"/>
      <c r="J171" s="153"/>
      <c r="K171" s="153"/>
      <c r="L171" s="153"/>
    </row>
    <row r="172" spans="1:12" s="44" customFormat="1">
      <c r="A172" s="317"/>
      <c r="B172" s="313" t="s">
        <v>15</v>
      </c>
      <c r="C172" s="425">
        <v>5038.2426960849953</v>
      </c>
      <c r="D172" s="426">
        <v>3930.5067332720155</v>
      </c>
      <c r="E172" s="425">
        <v>3180.3276971619762</v>
      </c>
      <c r="F172" s="426">
        <v>1124.5045657390547</v>
      </c>
      <c r="G172" s="425">
        <v>940.52790420176279</v>
      </c>
      <c r="I172" s="153"/>
      <c r="J172" s="153"/>
      <c r="K172" s="153"/>
      <c r="L172" s="153"/>
    </row>
    <row r="173" spans="1:12" s="44" customFormat="1">
      <c r="A173" s="317"/>
      <c r="B173" s="309" t="s">
        <v>157</v>
      </c>
      <c r="C173" s="425">
        <v>7166.2953012706939</v>
      </c>
      <c r="D173" s="426">
        <v>2702.6210289910582</v>
      </c>
      <c r="E173" s="425">
        <v>-4069.7536981713838</v>
      </c>
      <c r="F173" s="426">
        <v>-6298.7265761362014</v>
      </c>
      <c r="G173" s="425">
        <v>-690.11570680323211</v>
      </c>
      <c r="I173" s="153"/>
      <c r="J173" s="153"/>
      <c r="K173" s="153"/>
      <c r="L173" s="153"/>
    </row>
    <row r="174" spans="1:12" s="44" customFormat="1" hidden="1">
      <c r="A174" s="317"/>
      <c r="B174" s="438" t="s">
        <v>35</v>
      </c>
      <c r="C174" s="425">
        <v>3778.73091135</v>
      </c>
      <c r="D174" s="426">
        <v>2742.8898193710002</v>
      </c>
      <c r="E174" s="425">
        <v>2645.8128404859999</v>
      </c>
      <c r="F174" s="426">
        <v>1528.2755445751636</v>
      </c>
      <c r="G174" s="425">
        <v>3833.2186447675549</v>
      </c>
      <c r="I174" s="153"/>
      <c r="J174" s="153"/>
      <c r="K174" s="153"/>
      <c r="L174" s="153"/>
    </row>
    <row r="175" spans="1:12" s="44" customFormat="1">
      <c r="A175" s="317"/>
      <c r="B175" s="440" t="s">
        <v>367</v>
      </c>
      <c r="C175" s="425">
        <v>3387.5643899206939</v>
      </c>
      <c r="D175" s="426">
        <v>-40.268790379941947</v>
      </c>
      <c r="E175" s="425">
        <v>-6715.5665386573837</v>
      </c>
      <c r="F175" s="426">
        <v>-7827.002120711365</v>
      </c>
      <c r="G175" s="425">
        <v>-4523.3343515707875</v>
      </c>
      <c r="I175" s="153"/>
      <c r="J175" s="153"/>
      <c r="K175" s="153"/>
      <c r="L175" s="153"/>
    </row>
    <row r="176" spans="1:12" s="44" customFormat="1">
      <c r="A176" s="317"/>
      <c r="B176" s="439" t="s">
        <v>363</v>
      </c>
      <c r="C176" s="425">
        <v>31.409029660000002</v>
      </c>
      <c r="D176" s="426">
        <v>-399.09851976999926</v>
      </c>
      <c r="E176" s="425">
        <v>-511.23416692000046</v>
      </c>
      <c r="F176" s="426">
        <v>-1599.679302872637</v>
      </c>
      <c r="G176" s="425">
        <v>-349.08364885435185</v>
      </c>
      <c r="I176" s="153"/>
      <c r="J176" s="153"/>
      <c r="K176" s="153"/>
      <c r="L176" s="153"/>
    </row>
    <row r="177" spans="1:12" s="44" customFormat="1">
      <c r="A177" s="317"/>
      <c r="B177" s="441" t="s">
        <v>364</v>
      </c>
      <c r="C177" s="425">
        <v>3356.1553602606937</v>
      </c>
      <c r="D177" s="426">
        <v>358.82972939005731</v>
      </c>
      <c r="E177" s="425">
        <v>-6204.3323717373833</v>
      </c>
      <c r="F177" s="426">
        <v>-6227.322817838728</v>
      </c>
      <c r="G177" s="425">
        <v>-4174.2507027164356</v>
      </c>
      <c r="I177" s="153"/>
      <c r="J177" s="153"/>
      <c r="K177" s="153"/>
      <c r="L177" s="153"/>
    </row>
    <row r="178" spans="1:12" s="44" customFormat="1">
      <c r="A178" s="317"/>
      <c r="B178" s="93" t="s">
        <v>73</v>
      </c>
      <c r="C178" s="107">
        <v>3160.9451196352893</v>
      </c>
      <c r="D178" s="152">
        <v>9032.7416779837931</v>
      </c>
      <c r="E178" s="107">
        <v>4366.2131277775252</v>
      </c>
      <c r="F178" s="152">
        <v>6875.1406143301583</v>
      </c>
      <c r="G178" s="107">
        <v>7240.4484853925414</v>
      </c>
      <c r="I178" s="153"/>
      <c r="J178" s="153"/>
      <c r="K178" s="153"/>
      <c r="L178" s="153"/>
    </row>
    <row r="179" spans="1:12" s="44" customFormat="1">
      <c r="A179" s="317"/>
      <c r="B179" s="93" t="s">
        <v>74</v>
      </c>
      <c r="C179" s="107">
        <v>10455.164171644705</v>
      </c>
      <c r="D179" s="152">
        <v>4032.5757584412149</v>
      </c>
      <c r="E179" s="107">
        <v>8579.2501878974472</v>
      </c>
      <c r="F179" s="152">
        <v>5250.8901869253668</v>
      </c>
      <c r="G179" s="107">
        <v>5075.1168648665671</v>
      </c>
      <c r="I179" s="153"/>
      <c r="J179" s="153"/>
      <c r="K179" s="153"/>
      <c r="L179" s="153"/>
    </row>
    <row r="180" spans="1:12" s="44" customFormat="1">
      <c r="A180" s="317"/>
      <c r="B180" s="151" t="s">
        <v>84</v>
      </c>
      <c r="C180" s="108">
        <v>589363.93510242004</v>
      </c>
      <c r="D180" s="295">
        <v>578688.45641465008</v>
      </c>
      <c r="E180" s="108">
        <v>584381.36400875496</v>
      </c>
      <c r="F180" s="295">
        <v>573153.6903233768</v>
      </c>
      <c r="G180" s="108">
        <v>595184.76516416296</v>
      </c>
      <c r="H180" s="153"/>
      <c r="I180" s="153"/>
      <c r="J180" s="153"/>
      <c r="K180" s="153"/>
      <c r="L180" s="153"/>
    </row>
    <row r="181" spans="1:12" s="6" customFormat="1" ht="34.5" customHeight="1">
      <c r="A181" s="427"/>
      <c r="B181" s="472"/>
      <c r="C181" s="472"/>
      <c r="D181" s="472"/>
      <c r="E181" s="472"/>
      <c r="F181" s="472"/>
      <c r="G181" s="472"/>
    </row>
    <row r="183" spans="1:12" s="32" customFormat="1" ht="12.75" customHeight="1">
      <c r="A183" s="130"/>
      <c r="B183" s="1" t="s">
        <v>320</v>
      </c>
      <c r="G183" s="3" t="str">
        <f>'Trends file-1'!$G$6</f>
        <v>Amount in Rs Mn, except ratios</v>
      </c>
    </row>
    <row r="184" spans="1:12" ht="12.75" customHeight="1">
      <c r="A184" s="236"/>
      <c r="B184" s="465" t="s">
        <v>0</v>
      </c>
      <c r="C184" s="467" t="s">
        <v>1</v>
      </c>
      <c r="D184" s="468"/>
      <c r="E184" s="468"/>
      <c r="F184" s="468"/>
      <c r="G184" s="468"/>
    </row>
    <row r="185" spans="1:12" ht="24" customHeight="1">
      <c r="A185" s="237"/>
      <c r="B185" s="466"/>
      <c r="C185" s="230">
        <f>$C$6</f>
        <v>42916</v>
      </c>
      <c r="D185" s="230">
        <f>$D$6</f>
        <v>42825</v>
      </c>
      <c r="E185" s="230">
        <f>$E$6</f>
        <v>42735</v>
      </c>
      <c r="F185" s="230">
        <f>$F$6</f>
        <v>42643</v>
      </c>
      <c r="G185" s="230">
        <f>$G$6</f>
        <v>42551</v>
      </c>
    </row>
    <row r="186" spans="1:12">
      <c r="A186" s="317"/>
      <c r="B186" s="44" t="s">
        <v>4</v>
      </c>
      <c r="C186" s="43">
        <v>48528.016530169989</v>
      </c>
      <c r="D186" s="155">
        <v>50468.039745782029</v>
      </c>
      <c r="E186" s="43">
        <v>53558.667512548964</v>
      </c>
      <c r="F186" s="155">
        <v>53047.696293542009</v>
      </c>
      <c r="G186" s="43">
        <v>62493.492789999997</v>
      </c>
      <c r="I186" s="100"/>
      <c r="J186" s="100"/>
      <c r="K186" s="100"/>
      <c r="L186" s="100"/>
    </row>
    <row r="187" spans="1:12">
      <c r="A187" s="317"/>
      <c r="B187" s="44" t="s">
        <v>159</v>
      </c>
      <c r="C187" s="42">
        <v>41686.699999999997</v>
      </c>
      <c r="D187" s="154">
        <v>43239.6</v>
      </c>
      <c r="E187" s="42">
        <v>45282.5</v>
      </c>
      <c r="F187" s="154">
        <v>44363.4</v>
      </c>
      <c r="G187" s="42">
        <v>52757.9</v>
      </c>
      <c r="I187" s="100"/>
      <c r="J187" s="100"/>
      <c r="K187" s="100"/>
      <c r="L187" s="100"/>
    </row>
    <row r="188" spans="1:12">
      <c r="A188" s="317"/>
      <c r="B188" s="96" t="s">
        <v>77</v>
      </c>
      <c r="C188" s="42">
        <v>13616.109291279994</v>
      </c>
      <c r="D188" s="154">
        <v>13065.317436425008</v>
      </c>
      <c r="E188" s="42">
        <v>12945.463315674973</v>
      </c>
      <c r="F188" s="154">
        <v>12247.189157559995</v>
      </c>
      <c r="G188" s="42">
        <v>13998.263753999992</v>
      </c>
      <c r="I188" s="100"/>
      <c r="J188" s="100"/>
      <c r="K188" s="100"/>
      <c r="L188" s="100"/>
    </row>
    <row r="189" spans="1:12">
      <c r="A189" s="317"/>
      <c r="B189" s="116" t="s">
        <v>79</v>
      </c>
      <c r="C189" s="118">
        <v>0.28058244010065453</v>
      </c>
      <c r="D189" s="296">
        <v>0.25888299807636117</v>
      </c>
      <c r="E189" s="118">
        <v>0.24170622453670659</v>
      </c>
      <c r="F189" s="296">
        <v>0.23087127270880112</v>
      </c>
      <c r="G189" s="118">
        <v>0.22399554144043535</v>
      </c>
      <c r="I189" s="100"/>
      <c r="J189" s="100"/>
      <c r="K189" s="100"/>
      <c r="L189" s="100"/>
    </row>
    <row r="190" spans="1:12">
      <c r="A190" s="317"/>
      <c r="B190" s="313" t="s">
        <v>15</v>
      </c>
      <c r="C190" s="42">
        <v>5038.2426960849953</v>
      </c>
      <c r="D190" s="154">
        <v>3930.5067332720155</v>
      </c>
      <c r="E190" s="42">
        <v>3180.3276971619762</v>
      </c>
      <c r="F190" s="154">
        <v>1103.2685090209889</v>
      </c>
      <c r="G190" s="42">
        <v>1975.0419529999926</v>
      </c>
      <c r="I190" s="100"/>
      <c r="J190" s="100"/>
      <c r="K190" s="100"/>
      <c r="L190" s="100"/>
    </row>
    <row r="191" spans="1:12">
      <c r="A191" s="317"/>
      <c r="B191" s="309" t="s">
        <v>157</v>
      </c>
      <c r="C191" s="42">
        <v>7166.2953012706939</v>
      </c>
      <c r="D191" s="154">
        <v>2702.6210289910582</v>
      </c>
      <c r="E191" s="42">
        <v>-4069.7536981713838</v>
      </c>
      <c r="F191" s="154">
        <v>-6158.3347454835521</v>
      </c>
      <c r="G191" s="42">
        <v>-2472.2871007367685</v>
      </c>
      <c r="I191" s="100"/>
      <c r="J191" s="100"/>
      <c r="K191" s="100"/>
      <c r="L191" s="100"/>
    </row>
    <row r="192" spans="1:12" hidden="1">
      <c r="A192" s="317"/>
      <c r="B192" s="438" t="s">
        <v>35</v>
      </c>
      <c r="C192" s="42">
        <v>3778.73091135</v>
      </c>
      <c r="D192" s="154">
        <v>2742.8898193710002</v>
      </c>
      <c r="E192" s="42">
        <v>2645.8128404859999</v>
      </c>
      <c r="F192" s="154">
        <v>1540.3263007850001</v>
      </c>
      <c r="G192" s="42">
        <v>3080.7980600000001</v>
      </c>
      <c r="I192" s="100"/>
      <c r="J192" s="100"/>
      <c r="K192" s="100"/>
      <c r="L192" s="100"/>
    </row>
    <row r="193" spans="1:12">
      <c r="A193" s="317"/>
      <c r="B193" s="440" t="s">
        <v>367</v>
      </c>
      <c r="C193" s="42">
        <v>3387.5643899206939</v>
      </c>
      <c r="D193" s="154">
        <v>-40.268790379941947</v>
      </c>
      <c r="E193" s="42">
        <v>-6715.5665386573837</v>
      </c>
      <c r="F193" s="154">
        <v>-7698.6610462685521</v>
      </c>
      <c r="G193" s="42">
        <v>-5553.0851607367686</v>
      </c>
      <c r="I193" s="100"/>
      <c r="J193" s="100"/>
      <c r="K193" s="100"/>
      <c r="L193" s="100"/>
    </row>
    <row r="194" spans="1:12">
      <c r="A194" s="317"/>
      <c r="B194" s="439" t="s">
        <v>363</v>
      </c>
      <c r="C194" s="42">
        <v>31.409029660000002</v>
      </c>
      <c r="D194" s="154">
        <v>-399.09851976999926</v>
      </c>
      <c r="E194" s="42">
        <v>-511.23416692000046</v>
      </c>
      <c r="F194" s="154">
        <v>-1599.6804407929994</v>
      </c>
      <c r="G194" s="42">
        <v>-349.08386100000007</v>
      </c>
      <c r="I194" s="100"/>
      <c r="J194" s="100"/>
      <c r="K194" s="100"/>
      <c r="L194" s="100"/>
    </row>
    <row r="195" spans="1:12">
      <c r="A195" s="317"/>
      <c r="B195" s="441" t="s">
        <v>364</v>
      </c>
      <c r="C195" s="42">
        <v>3356.1553602606937</v>
      </c>
      <c r="D195" s="154">
        <v>358.82972939005731</v>
      </c>
      <c r="E195" s="42">
        <v>-6204.3323717373833</v>
      </c>
      <c r="F195" s="154">
        <v>-6098.9806054755527</v>
      </c>
      <c r="G195" s="42">
        <v>-5204.0012997367685</v>
      </c>
      <c r="I195" s="100"/>
      <c r="J195" s="100"/>
      <c r="K195" s="100"/>
      <c r="L195" s="100"/>
    </row>
    <row r="196" spans="1:12">
      <c r="A196" s="317"/>
      <c r="B196" s="93" t="s">
        <v>73</v>
      </c>
      <c r="C196" s="107">
        <v>3160.9451196352893</v>
      </c>
      <c r="D196" s="152">
        <v>9032.7416779837931</v>
      </c>
      <c r="E196" s="107">
        <v>4366.2131277775252</v>
      </c>
      <c r="F196" s="152">
        <v>6781.3770374301876</v>
      </c>
      <c r="G196" s="107">
        <v>7503.504585341424</v>
      </c>
      <c r="I196" s="100"/>
      <c r="J196" s="100"/>
      <c r="K196" s="100"/>
      <c r="L196" s="100"/>
    </row>
    <row r="197" spans="1:12">
      <c r="A197" s="317"/>
      <c r="B197" s="93" t="s">
        <v>74</v>
      </c>
      <c r="C197" s="107">
        <v>10455.164171644705</v>
      </c>
      <c r="D197" s="152">
        <v>4032.5757584412149</v>
      </c>
      <c r="E197" s="107">
        <v>8579.2501878974472</v>
      </c>
      <c r="F197" s="152">
        <v>5465.8121201298072</v>
      </c>
      <c r="G197" s="107">
        <v>6494.7591686585683</v>
      </c>
      <c r="I197" s="100"/>
      <c r="J197" s="100"/>
      <c r="K197" s="100"/>
      <c r="L197" s="100"/>
    </row>
    <row r="198" spans="1:12">
      <c r="A198" s="317"/>
      <c r="B198" s="151" t="s">
        <v>84</v>
      </c>
      <c r="C198" s="108">
        <v>589363.93510242004</v>
      </c>
      <c r="D198" s="295">
        <v>578688.45641465008</v>
      </c>
      <c r="E198" s="108">
        <v>584381.36400875496</v>
      </c>
      <c r="F198" s="295">
        <v>573037.283990775</v>
      </c>
      <c r="G198" s="108">
        <v>617750.509571</v>
      </c>
      <c r="H198" s="100"/>
      <c r="I198" s="100"/>
      <c r="J198" s="100"/>
      <c r="K198" s="100"/>
      <c r="L198" s="100"/>
    </row>
    <row r="199" spans="1:12">
      <c r="A199" s="317"/>
      <c r="B199" s="431" t="s">
        <v>330</v>
      </c>
      <c r="C199" s="96"/>
      <c r="D199" s="96"/>
      <c r="E199" s="96"/>
      <c r="F199" s="96"/>
      <c r="G199" s="96"/>
      <c r="H199" s="100"/>
      <c r="I199" s="100"/>
      <c r="J199" s="100"/>
      <c r="K199" s="100"/>
      <c r="L199" s="100"/>
    </row>
    <row r="200" spans="1:12">
      <c r="A200" s="317"/>
      <c r="B200" s="429"/>
      <c r="C200" s="96"/>
      <c r="D200" s="96"/>
      <c r="E200" s="96"/>
      <c r="F200" s="96"/>
      <c r="G200" s="96"/>
      <c r="H200" s="100"/>
      <c r="I200" s="100"/>
      <c r="J200" s="100"/>
      <c r="K200" s="100"/>
      <c r="L200" s="100"/>
    </row>
    <row r="201" spans="1:12" s="32" customFormat="1" ht="12.75" customHeight="1">
      <c r="A201" s="130"/>
      <c r="B201" s="1" t="s">
        <v>301</v>
      </c>
      <c r="G201" s="251" t="s">
        <v>262</v>
      </c>
    </row>
    <row r="202" spans="1:12" ht="12.75" customHeight="1">
      <c r="A202" s="236"/>
      <c r="B202" s="465" t="s">
        <v>0</v>
      </c>
      <c r="C202" s="467" t="s">
        <v>1</v>
      </c>
      <c r="D202" s="468"/>
      <c r="E202" s="468"/>
      <c r="F202" s="468"/>
      <c r="G202" s="468"/>
    </row>
    <row r="203" spans="1:12" ht="24" customHeight="1">
      <c r="A203" s="237"/>
      <c r="B203" s="466"/>
      <c r="C203" s="230">
        <f>$C$6</f>
        <v>42916</v>
      </c>
      <c r="D203" s="230">
        <f>$D$6</f>
        <v>42825</v>
      </c>
      <c r="E203" s="230">
        <f>$E$6</f>
        <v>42735</v>
      </c>
      <c r="F203" s="230">
        <f>$F$6</f>
        <v>42643</v>
      </c>
      <c r="G203" s="230">
        <f>$G$6</f>
        <v>42551</v>
      </c>
    </row>
    <row r="204" spans="1:12">
      <c r="A204" s="317"/>
      <c r="B204" s="44" t="s">
        <v>4</v>
      </c>
      <c r="C204" s="43">
        <v>753.06227179576751</v>
      </c>
      <c r="D204" s="155">
        <v>752.43050844999971</v>
      </c>
      <c r="E204" s="43">
        <v>791.87780696999994</v>
      </c>
      <c r="F204" s="155">
        <v>785.41203972046333</v>
      </c>
      <c r="G204" s="43">
        <v>863.03048193837503</v>
      </c>
      <c r="I204" s="100"/>
      <c r="J204" s="100"/>
      <c r="K204" s="100"/>
      <c r="L204" s="100"/>
    </row>
    <row r="205" spans="1:12">
      <c r="A205" s="317"/>
      <c r="B205" s="44" t="s">
        <v>159</v>
      </c>
      <c r="C205" s="42">
        <v>646.9</v>
      </c>
      <c r="D205" s="154">
        <v>644.70000000000005</v>
      </c>
      <c r="E205" s="42">
        <v>669.5</v>
      </c>
      <c r="F205" s="154">
        <v>656.6</v>
      </c>
      <c r="G205" s="42">
        <v>723.1</v>
      </c>
      <c r="I205" s="100"/>
      <c r="J205" s="100"/>
      <c r="K205" s="100"/>
      <c r="L205" s="100"/>
    </row>
    <row r="206" spans="1:12">
      <c r="A206" s="317"/>
      <c r="B206" s="96" t="s">
        <v>77</v>
      </c>
      <c r="C206" s="42">
        <v>211.2781162043139</v>
      </c>
      <c r="D206" s="154">
        <v>195.23060359997828</v>
      </c>
      <c r="E206" s="42">
        <v>189.8224380070792</v>
      </c>
      <c r="F206" s="154">
        <v>180.67643396768062</v>
      </c>
      <c r="G206" s="42">
        <v>184.089367359618</v>
      </c>
      <c r="I206" s="100"/>
      <c r="J206" s="100"/>
      <c r="K206" s="100"/>
      <c r="L206" s="100"/>
    </row>
    <row r="207" spans="1:12">
      <c r="A207" s="317"/>
      <c r="B207" s="116" t="s">
        <v>79</v>
      </c>
      <c r="C207" s="118">
        <v>0.28055862591614877</v>
      </c>
      <c r="D207" s="296">
        <v>0.25946662370476131</v>
      </c>
      <c r="E207" s="118">
        <v>0.23971177918649583</v>
      </c>
      <c r="F207" s="296">
        <v>0.23004031620394477</v>
      </c>
      <c r="G207" s="118">
        <v>0.21330575363474005</v>
      </c>
      <c r="I207" s="100"/>
      <c r="J207" s="100"/>
      <c r="K207" s="100"/>
      <c r="L207" s="100"/>
    </row>
    <row r="208" spans="1:12">
      <c r="A208" s="317"/>
      <c r="B208" s="313" t="s">
        <v>15</v>
      </c>
      <c r="C208" s="42">
        <v>78.167246382077678</v>
      </c>
      <c r="D208" s="154">
        <v>58.961034948380046</v>
      </c>
      <c r="E208" s="42">
        <v>46.847582875860013</v>
      </c>
      <c r="F208" s="154">
        <v>16.760585403717641</v>
      </c>
      <c r="G208" s="42">
        <v>13.867142313111515</v>
      </c>
      <c r="I208" s="100"/>
      <c r="J208" s="100"/>
      <c r="K208" s="100"/>
      <c r="L208" s="100"/>
    </row>
    <row r="209" spans="1:12">
      <c r="A209" s="317"/>
      <c r="B209" s="309" t="s">
        <v>157</v>
      </c>
      <c r="C209" s="42">
        <v>111.15223118459394</v>
      </c>
      <c r="D209" s="154">
        <v>40.881184728126186</v>
      </c>
      <c r="E209" s="42">
        <v>-61.203838241605894</v>
      </c>
      <c r="F209" s="154">
        <v>-93.485123243314916</v>
      </c>
      <c r="G209" s="42">
        <v>-10.582560833243427</v>
      </c>
      <c r="I209" s="100"/>
      <c r="J209" s="100"/>
      <c r="K209" s="100"/>
      <c r="L209" s="100"/>
    </row>
    <row r="210" spans="1:12" hidden="1">
      <c r="A210" s="317"/>
      <c r="B210" s="438" t="s">
        <v>35</v>
      </c>
      <c r="C210" s="42">
        <v>58.609053770430904</v>
      </c>
      <c r="D210" s="154">
        <v>40.914371572660613</v>
      </c>
      <c r="E210" s="42">
        <v>39.095708650475991</v>
      </c>
      <c r="F210" s="154">
        <v>22.766475326988065</v>
      </c>
      <c r="G210" s="42">
        <v>57.372400361319279</v>
      </c>
      <c r="I210" s="100"/>
      <c r="J210" s="100"/>
      <c r="K210" s="100"/>
      <c r="L210" s="100"/>
    </row>
    <row r="211" spans="1:12">
      <c r="A211" s="317"/>
      <c r="B211" s="440" t="s">
        <v>367</v>
      </c>
      <c r="C211" s="42">
        <v>52.54317741416304</v>
      </c>
      <c r="D211" s="154">
        <v>-3.3186844534426996E-2</v>
      </c>
      <c r="E211" s="42">
        <v>-100.29954689208188</v>
      </c>
      <c r="F211" s="154">
        <v>-116.25159857030297</v>
      </c>
      <c r="G211" s="42">
        <v>-67.954961194562713</v>
      </c>
      <c r="I211" s="100"/>
      <c r="J211" s="100"/>
      <c r="K211" s="100"/>
      <c r="L211" s="100"/>
    </row>
    <row r="212" spans="1:12">
      <c r="A212" s="317"/>
      <c r="B212" s="439" t="s">
        <v>363</v>
      </c>
      <c r="C212" s="42">
        <v>0.48317125000000027</v>
      </c>
      <c r="D212" s="154">
        <v>-5.8791316500000006</v>
      </c>
      <c r="E212" s="42">
        <v>-7.7415260529906149</v>
      </c>
      <c r="F212" s="154">
        <v>-23.757858998956134</v>
      </c>
      <c r="G212" s="42">
        <v>-5.2476958854297253</v>
      </c>
      <c r="I212" s="100"/>
      <c r="J212" s="100"/>
      <c r="K212" s="100"/>
      <c r="L212" s="100"/>
    </row>
    <row r="213" spans="1:12">
      <c r="A213" s="317"/>
      <c r="B213" s="441" t="s">
        <v>364</v>
      </c>
      <c r="C213" s="42">
        <v>52.060006164163042</v>
      </c>
      <c r="D213" s="154">
        <v>5.8459448054655709</v>
      </c>
      <c r="E213" s="42">
        <v>-92.55802083909127</v>
      </c>
      <c r="F213" s="154">
        <v>-92.49373957134685</v>
      </c>
      <c r="G213" s="42">
        <v>-62.711477512383844</v>
      </c>
      <c r="I213" s="100"/>
      <c r="J213" s="100"/>
      <c r="K213" s="100"/>
      <c r="L213" s="100"/>
    </row>
    <row r="214" spans="1:12">
      <c r="A214" s="317"/>
      <c r="B214" s="93" t="s">
        <v>73</v>
      </c>
      <c r="C214" s="107">
        <v>49.219677039112895</v>
      </c>
      <c r="D214" s="152">
        <v>135.0947541061029</v>
      </c>
      <c r="E214" s="107">
        <v>64.55711869557706</v>
      </c>
      <c r="F214" s="152">
        <v>102.44659712631847</v>
      </c>
      <c r="G214" s="107">
        <v>108.37691403467757</v>
      </c>
      <c r="I214" s="100"/>
      <c r="J214" s="100"/>
      <c r="K214" s="100"/>
      <c r="L214" s="100"/>
    </row>
    <row r="215" spans="1:12">
      <c r="A215" s="317"/>
      <c r="B215" s="93" t="s">
        <v>74</v>
      </c>
      <c r="C215" s="107">
        <v>162.05843916520101</v>
      </c>
      <c r="D215" s="152">
        <v>60.135849493875384</v>
      </c>
      <c r="E215" s="107">
        <v>125.26531931150214</v>
      </c>
      <c r="F215" s="152">
        <v>78.229836841362157</v>
      </c>
      <c r="G215" s="107">
        <v>75.712453324940427</v>
      </c>
      <c r="I215" s="100"/>
      <c r="J215" s="100"/>
      <c r="K215" s="100"/>
      <c r="L215" s="100"/>
    </row>
    <row r="216" spans="1:12">
      <c r="A216" s="317"/>
      <c r="B216" s="151" t="s">
        <v>84</v>
      </c>
      <c r="C216" s="108">
        <v>9126</v>
      </c>
      <c r="D216" s="295">
        <v>8922</v>
      </c>
      <c r="E216" s="108">
        <v>8603</v>
      </c>
      <c r="F216" s="295">
        <v>8603.9734342622069</v>
      </c>
      <c r="G216" s="108">
        <v>8814.2875255707222</v>
      </c>
      <c r="H216" s="100"/>
      <c r="I216" s="100"/>
      <c r="J216" s="100"/>
      <c r="K216" s="100"/>
      <c r="L216" s="100"/>
    </row>
    <row r="217" spans="1:12" ht="29.25" customHeight="1">
      <c r="B217" s="472"/>
      <c r="C217" s="472"/>
      <c r="D217" s="472"/>
      <c r="E217" s="472"/>
      <c r="F217" s="472"/>
      <c r="G217" s="472"/>
    </row>
    <row r="218" spans="1:12">
      <c r="B218" s="428"/>
      <c r="C218" s="428"/>
      <c r="D218" s="428"/>
      <c r="E218" s="428"/>
      <c r="F218" s="428"/>
      <c r="G218" s="428"/>
    </row>
    <row r="219" spans="1:12" s="32" customFormat="1" ht="12.75" customHeight="1">
      <c r="A219" s="130"/>
      <c r="B219" s="1" t="s">
        <v>321</v>
      </c>
      <c r="G219" s="251" t="s">
        <v>262</v>
      </c>
    </row>
    <row r="220" spans="1:12" ht="12.75" customHeight="1">
      <c r="A220" s="236"/>
      <c r="B220" s="465" t="s">
        <v>0</v>
      </c>
      <c r="C220" s="467" t="s">
        <v>1</v>
      </c>
      <c r="D220" s="468"/>
      <c r="E220" s="468"/>
      <c r="F220" s="468"/>
      <c r="G220" s="468"/>
    </row>
    <row r="221" spans="1:12" ht="24" customHeight="1">
      <c r="A221" s="237"/>
      <c r="B221" s="466"/>
      <c r="C221" s="230">
        <f>$C$6</f>
        <v>42916</v>
      </c>
      <c r="D221" s="230">
        <f>$D$6</f>
        <v>42825</v>
      </c>
      <c r="E221" s="230">
        <f>$E$6</f>
        <v>42735</v>
      </c>
      <c r="F221" s="230">
        <f>$F$6</f>
        <v>42643</v>
      </c>
      <c r="G221" s="230">
        <f>$G$6</f>
        <v>42551</v>
      </c>
    </row>
    <row r="222" spans="1:12">
      <c r="A222" s="317"/>
      <c r="B222" s="44" t="s">
        <v>4</v>
      </c>
      <c r="C222" s="43">
        <v>753.06227179576751</v>
      </c>
      <c r="D222" s="155">
        <v>752.43050844999971</v>
      </c>
      <c r="E222" s="43">
        <v>791.87780696999994</v>
      </c>
      <c r="F222" s="155">
        <v>790.19856527000002</v>
      </c>
      <c r="G222" s="43">
        <v>935.61305070000003</v>
      </c>
      <c r="I222" s="100"/>
      <c r="J222" s="100"/>
      <c r="K222" s="100"/>
      <c r="L222" s="100"/>
    </row>
    <row r="223" spans="1:12">
      <c r="A223" s="317"/>
      <c r="B223" s="44" t="s">
        <v>159</v>
      </c>
      <c r="C223" s="42">
        <v>646.9</v>
      </c>
      <c r="D223" s="154">
        <v>644.70000000000005</v>
      </c>
      <c r="E223" s="42">
        <v>669.5</v>
      </c>
      <c r="F223" s="154">
        <v>660.8</v>
      </c>
      <c r="G223" s="42">
        <v>789.9</v>
      </c>
      <c r="I223" s="100"/>
      <c r="J223" s="100"/>
      <c r="K223" s="100"/>
      <c r="L223" s="100"/>
    </row>
    <row r="224" spans="1:12">
      <c r="A224" s="317"/>
      <c r="B224" s="96" t="s">
        <v>77</v>
      </c>
      <c r="C224" s="42">
        <v>211.2781162043139</v>
      </c>
      <c r="D224" s="154">
        <v>195.23060359997828</v>
      </c>
      <c r="E224" s="42">
        <v>189.8224380070792</v>
      </c>
      <c r="F224" s="154">
        <v>182.47585720514024</v>
      </c>
      <c r="G224" s="42">
        <v>209.29722100252764</v>
      </c>
      <c r="I224" s="100"/>
      <c r="J224" s="100"/>
      <c r="K224" s="100"/>
      <c r="L224" s="100"/>
    </row>
    <row r="225" spans="1:12">
      <c r="A225" s="317"/>
      <c r="B225" s="116" t="s">
        <v>79</v>
      </c>
      <c r="C225" s="118">
        <v>0.28055862591614877</v>
      </c>
      <c r="D225" s="296">
        <v>0.25946662370476131</v>
      </c>
      <c r="E225" s="118">
        <v>0.23971177918649583</v>
      </c>
      <c r="F225" s="296">
        <v>0.23092405532625934</v>
      </c>
      <c r="G225" s="118">
        <v>0.22370062158275497</v>
      </c>
      <c r="I225" s="100"/>
      <c r="J225" s="100"/>
      <c r="K225" s="100"/>
      <c r="L225" s="100"/>
    </row>
    <row r="226" spans="1:12">
      <c r="A226" s="317"/>
      <c r="B226" s="313" t="s">
        <v>15</v>
      </c>
      <c r="C226" s="42">
        <v>78.167246382077678</v>
      </c>
      <c r="D226" s="154">
        <v>58.961034948380046</v>
      </c>
      <c r="E226" s="42">
        <v>46.847582875860013</v>
      </c>
      <c r="F226" s="154">
        <v>16.44515773590939</v>
      </c>
      <c r="G226" s="42">
        <v>29.369664207394976</v>
      </c>
      <c r="I226" s="100"/>
      <c r="J226" s="100"/>
      <c r="K226" s="100"/>
      <c r="L226" s="100"/>
    </row>
    <row r="227" spans="1:12">
      <c r="A227" s="317"/>
      <c r="B227" s="309" t="s">
        <v>157</v>
      </c>
      <c r="C227" s="42">
        <v>111.15223118459394</v>
      </c>
      <c r="D227" s="154">
        <v>40.881184728126186</v>
      </c>
      <c r="E227" s="42">
        <v>-61.203838241605894</v>
      </c>
      <c r="F227" s="154">
        <v>-91.396420194090609</v>
      </c>
      <c r="G227" s="42">
        <v>-36.980011992605029</v>
      </c>
      <c r="I227" s="100"/>
      <c r="J227" s="100"/>
      <c r="K227" s="100"/>
      <c r="L227" s="100"/>
    </row>
    <row r="228" spans="1:12" ht="11.25" hidden="1" customHeight="1">
      <c r="A228" s="317"/>
      <c r="B228" s="438" t="s">
        <v>35</v>
      </c>
      <c r="C228" s="42">
        <v>58.609053770430904</v>
      </c>
      <c r="D228" s="154">
        <v>40.914371572660613</v>
      </c>
      <c r="E228" s="42">
        <v>39.095708650475991</v>
      </c>
      <c r="F228" s="154">
        <v>22.891384283604246</v>
      </c>
      <c r="G228" s="42">
        <v>46.006003516097415</v>
      </c>
      <c r="I228" s="100"/>
      <c r="J228" s="100"/>
      <c r="K228" s="100"/>
      <c r="L228" s="100"/>
    </row>
    <row r="229" spans="1:12">
      <c r="A229" s="317"/>
      <c r="B229" s="440" t="s">
        <v>367</v>
      </c>
      <c r="C229" s="42">
        <v>52.54317741416304</v>
      </c>
      <c r="D229" s="154">
        <v>-3.3186844534426996E-2</v>
      </c>
      <c r="E229" s="42">
        <v>-100.29954689208188</v>
      </c>
      <c r="F229" s="154">
        <v>-114.28780447769486</v>
      </c>
      <c r="G229" s="42">
        <v>-82.986015508702451</v>
      </c>
      <c r="I229" s="100"/>
      <c r="J229" s="100"/>
      <c r="K229" s="100"/>
      <c r="L229" s="100"/>
    </row>
    <row r="230" spans="1:12">
      <c r="A230" s="317"/>
      <c r="B230" s="439" t="s">
        <v>363</v>
      </c>
      <c r="C230" s="42">
        <v>0.48317125000000027</v>
      </c>
      <c r="D230" s="154">
        <v>-5.8791316500000006</v>
      </c>
      <c r="E230" s="42">
        <v>-7.7415260529906149</v>
      </c>
      <c r="F230" s="154">
        <v>-23.757858998956134</v>
      </c>
      <c r="G230" s="42">
        <v>-5.2476958854297253</v>
      </c>
      <c r="I230" s="100"/>
      <c r="J230" s="100"/>
      <c r="K230" s="100"/>
      <c r="L230" s="100"/>
    </row>
    <row r="231" spans="1:12">
      <c r="A231" s="317"/>
      <c r="B231" s="441" t="s">
        <v>364</v>
      </c>
      <c r="C231" s="42">
        <v>52.060006164163042</v>
      </c>
      <c r="D231" s="154">
        <v>5.8459448054655709</v>
      </c>
      <c r="E231" s="42">
        <v>-92.55802083909127</v>
      </c>
      <c r="F231" s="154">
        <v>-90.529945478738725</v>
      </c>
      <c r="G231" s="42">
        <v>-77.722531826523564</v>
      </c>
      <c r="I231" s="100"/>
      <c r="J231" s="100"/>
      <c r="K231" s="100"/>
      <c r="L231" s="100"/>
    </row>
    <row r="232" spans="1:12">
      <c r="A232" s="317"/>
      <c r="B232" s="93" t="s">
        <v>73</v>
      </c>
      <c r="C232" s="107">
        <v>49.219677039112895</v>
      </c>
      <c r="D232" s="152">
        <v>135.0947541061029</v>
      </c>
      <c r="E232" s="107">
        <v>64.55711869557706</v>
      </c>
      <c r="F232" s="152">
        <v>102.44659712631847</v>
      </c>
      <c r="G232" s="107">
        <v>112.31440608202441</v>
      </c>
      <c r="I232" s="100"/>
      <c r="J232" s="100"/>
      <c r="K232" s="100"/>
      <c r="L232" s="100"/>
    </row>
    <row r="233" spans="1:12">
      <c r="A233" s="317"/>
      <c r="B233" s="93" t="s">
        <v>74</v>
      </c>
      <c r="C233" s="107">
        <v>162.05843916520101</v>
      </c>
      <c r="D233" s="152">
        <v>60.135849493875384</v>
      </c>
      <c r="E233" s="107">
        <v>125.26531931150214</v>
      </c>
      <c r="F233" s="152">
        <v>80.029260078821778</v>
      </c>
      <c r="G233" s="107">
        <v>96.98281492050323</v>
      </c>
      <c r="I233" s="100"/>
      <c r="J233" s="100"/>
      <c r="K233" s="100"/>
      <c r="L233" s="100"/>
    </row>
    <row r="234" spans="1:12">
      <c r="A234" s="317"/>
      <c r="B234" s="151" t="s">
        <v>84</v>
      </c>
      <c r="C234" s="108">
        <v>9126</v>
      </c>
      <c r="D234" s="295">
        <v>8922</v>
      </c>
      <c r="E234" s="108">
        <v>8603</v>
      </c>
      <c r="F234" s="295">
        <v>8604.0343114700008</v>
      </c>
      <c r="G234" s="108">
        <v>9148.7500411400015</v>
      </c>
      <c r="H234" s="100"/>
      <c r="I234" s="100"/>
      <c r="J234" s="100"/>
      <c r="K234" s="100"/>
      <c r="L234" s="100"/>
    </row>
    <row r="235" spans="1:12">
      <c r="B235" s="431" t="s">
        <v>331</v>
      </c>
      <c r="F235" s="97"/>
    </row>
    <row r="236" spans="1:12">
      <c r="B236" s="430"/>
    </row>
    <row r="237" spans="1:12" s="32" customFormat="1" ht="12.75" customHeight="1">
      <c r="A237" s="130"/>
      <c r="B237" s="1" t="s">
        <v>302</v>
      </c>
      <c r="G237" s="251" t="s">
        <v>262</v>
      </c>
    </row>
    <row r="238" spans="1:12" ht="12.75" customHeight="1">
      <c r="A238" s="236"/>
      <c r="B238" s="465" t="s">
        <v>0</v>
      </c>
      <c r="C238" s="467" t="s">
        <v>1</v>
      </c>
      <c r="D238" s="468"/>
      <c r="E238" s="468"/>
      <c r="F238" s="468"/>
      <c r="G238" s="468"/>
    </row>
    <row r="239" spans="1:12" ht="24" customHeight="1">
      <c r="A239" s="237"/>
      <c r="B239" s="466"/>
      <c r="C239" s="230">
        <f>$C$6</f>
        <v>42916</v>
      </c>
      <c r="D239" s="230">
        <f>$D$6</f>
        <v>42825</v>
      </c>
      <c r="E239" s="230">
        <f>$E$6</f>
        <v>42735</v>
      </c>
      <c r="F239" s="230">
        <f>$F$6</f>
        <v>42643</v>
      </c>
      <c r="G239" s="230">
        <f>$G$6</f>
        <v>42551</v>
      </c>
    </row>
    <row r="240" spans="1:12">
      <c r="A240" s="317"/>
      <c r="B240" s="2" t="s">
        <v>4</v>
      </c>
      <c r="C240" s="43">
        <v>735.98533324538096</v>
      </c>
      <c r="D240" s="155">
        <v>743.63048384629565</v>
      </c>
      <c r="E240" s="43">
        <v>774.553277694842</v>
      </c>
      <c r="F240" s="155">
        <v>761.74738188115032</v>
      </c>
      <c r="G240" s="43">
        <v>731.60421015420661</v>
      </c>
      <c r="I240" s="100"/>
      <c r="J240" s="100"/>
      <c r="K240" s="100"/>
      <c r="L240" s="100"/>
    </row>
    <row r="241" spans="1:12">
      <c r="A241" s="317"/>
      <c r="B241" s="44" t="s">
        <v>159</v>
      </c>
      <c r="C241" s="42">
        <v>632.70000000000005</v>
      </c>
      <c r="D241" s="154">
        <v>637.70000000000005</v>
      </c>
      <c r="E241" s="42">
        <v>655.6</v>
      </c>
      <c r="F241" s="154">
        <v>637.1</v>
      </c>
      <c r="G241" s="42">
        <v>618.79999999999995</v>
      </c>
      <c r="I241" s="100"/>
      <c r="J241" s="100"/>
      <c r="K241" s="100"/>
      <c r="L241" s="100"/>
    </row>
    <row r="242" spans="1:12">
      <c r="A242" s="317"/>
      <c r="B242" s="32" t="s">
        <v>77</v>
      </c>
      <c r="C242" s="42">
        <v>206.08112445732425</v>
      </c>
      <c r="D242" s="154">
        <v>192.3240702978394</v>
      </c>
      <c r="E242" s="42">
        <v>186.07847852638531</v>
      </c>
      <c r="F242" s="154">
        <v>176.24991718026934</v>
      </c>
      <c r="G242" s="42">
        <v>150.51767783697619</v>
      </c>
      <c r="I242" s="100"/>
      <c r="J242" s="100"/>
      <c r="K242" s="100"/>
      <c r="L242" s="100"/>
    </row>
    <row r="243" spans="1:12">
      <c r="A243" s="317"/>
      <c r="B243" s="116" t="s">
        <v>79</v>
      </c>
      <c r="C243" s="118">
        <v>0.280007107680522</v>
      </c>
      <c r="D243" s="296">
        <v>0.25862854532681012</v>
      </c>
      <c r="E243" s="118">
        <v>0.24023974061561765</v>
      </c>
      <c r="F243" s="296">
        <v>0.23137580958272105</v>
      </c>
      <c r="G243" s="118">
        <v>0.20573648394567093</v>
      </c>
      <c r="I243" s="100"/>
      <c r="J243" s="100"/>
      <c r="K243" s="100"/>
      <c r="L243" s="100"/>
    </row>
    <row r="244" spans="1:12">
      <c r="A244" s="317"/>
      <c r="B244" s="313" t="s">
        <v>15</v>
      </c>
      <c r="C244" s="42">
        <v>75.659538265188701</v>
      </c>
      <c r="D244" s="154">
        <v>57.281742327338748</v>
      </c>
      <c r="E244" s="42">
        <v>46.188548863735519</v>
      </c>
      <c r="F244" s="154">
        <v>17.800359065015556</v>
      </c>
      <c r="G244" s="42">
        <v>2.8070539863540205</v>
      </c>
      <c r="I244" s="100"/>
      <c r="J244" s="100"/>
      <c r="K244" s="100"/>
      <c r="L244" s="100"/>
    </row>
    <row r="245" spans="1:12">
      <c r="A245" s="317"/>
      <c r="B245" s="313" t="s">
        <v>157</v>
      </c>
      <c r="C245" s="42">
        <v>49.480657992521436</v>
      </c>
      <c r="D245" s="154">
        <v>27.349626465739391</v>
      </c>
      <c r="E245" s="42">
        <v>13.615917535458536</v>
      </c>
      <c r="F245" s="154">
        <v>-19.823889748531656</v>
      </c>
      <c r="G245" s="42">
        <v>-31.362117793238411</v>
      </c>
      <c r="I245" s="100"/>
      <c r="J245" s="100"/>
      <c r="K245" s="100"/>
      <c r="L245" s="100"/>
    </row>
    <row r="246" spans="1:12">
      <c r="A246" s="317"/>
      <c r="B246" s="93" t="s">
        <v>73</v>
      </c>
      <c r="C246" s="107">
        <v>49.219677039112895</v>
      </c>
      <c r="D246" s="152">
        <v>135.0947541061029</v>
      </c>
      <c r="E246" s="107">
        <v>64.55711869557706</v>
      </c>
      <c r="F246" s="152">
        <v>102.44659712631847</v>
      </c>
      <c r="G246" s="107">
        <v>108.37691403467757</v>
      </c>
      <c r="I246" s="100"/>
      <c r="J246" s="100"/>
      <c r="K246" s="100"/>
      <c r="L246" s="100"/>
    </row>
    <row r="247" spans="1:12">
      <c r="A247" s="317"/>
      <c r="B247" s="93" t="s">
        <v>74</v>
      </c>
      <c r="C247" s="107">
        <v>156.86144741821136</v>
      </c>
      <c r="D247" s="152">
        <v>57.229316191736501</v>
      </c>
      <c r="E247" s="107">
        <v>121.52135983080825</v>
      </c>
      <c r="F247" s="152">
        <v>73.80332005395087</v>
      </c>
      <c r="G247" s="107">
        <v>42.140763802298622</v>
      </c>
      <c r="I247" s="100"/>
      <c r="J247" s="100"/>
      <c r="K247" s="100"/>
      <c r="L247" s="100"/>
    </row>
    <row r="248" spans="1:12">
      <c r="A248" s="317"/>
      <c r="B248" s="151" t="s">
        <v>84</v>
      </c>
      <c r="C248" s="108">
        <v>9126</v>
      </c>
      <c r="D248" s="295">
        <v>8922</v>
      </c>
      <c r="E248" s="108">
        <v>8603</v>
      </c>
      <c r="F248" s="295">
        <v>8603.9734342622069</v>
      </c>
      <c r="G248" s="108">
        <v>8814.2875255707222</v>
      </c>
      <c r="H248" s="100"/>
      <c r="I248" s="100"/>
      <c r="J248" s="100"/>
      <c r="K248" s="100"/>
      <c r="L248" s="100"/>
    </row>
    <row r="249" spans="1:12" ht="18" customHeight="1">
      <c r="B249" s="472" t="s">
        <v>368</v>
      </c>
      <c r="C249" s="472"/>
      <c r="D249" s="472"/>
      <c r="E249" s="472"/>
      <c r="F249" s="472"/>
      <c r="G249" s="472"/>
    </row>
    <row r="250" spans="1:12">
      <c r="B250" s="473"/>
      <c r="C250" s="473"/>
      <c r="D250" s="473"/>
      <c r="E250" s="473"/>
      <c r="F250" s="473"/>
      <c r="G250" s="473"/>
    </row>
    <row r="251" spans="1:12">
      <c r="B251" s="428"/>
      <c r="C251" s="428"/>
      <c r="D251" s="428"/>
      <c r="E251" s="428"/>
      <c r="F251" s="428"/>
      <c r="G251" s="428"/>
    </row>
    <row r="252" spans="1:12" s="32" customFormat="1" ht="12.75" customHeight="1">
      <c r="A252" s="130"/>
      <c r="B252" s="1" t="s">
        <v>322</v>
      </c>
      <c r="G252" s="251" t="s">
        <v>262</v>
      </c>
    </row>
    <row r="253" spans="1:12" ht="12.75" customHeight="1">
      <c r="A253" s="236"/>
      <c r="B253" s="465" t="s">
        <v>0</v>
      </c>
      <c r="C253" s="467" t="s">
        <v>1</v>
      </c>
      <c r="D253" s="468"/>
      <c r="E253" s="468"/>
      <c r="F253" s="468"/>
      <c r="G253" s="468"/>
    </row>
    <row r="254" spans="1:12" ht="24" customHeight="1">
      <c r="A254" s="237"/>
      <c r="B254" s="466"/>
      <c r="C254" s="230">
        <f>$C$6</f>
        <v>42916</v>
      </c>
      <c r="D254" s="230">
        <f>$D$6</f>
        <v>42825</v>
      </c>
      <c r="E254" s="230">
        <f>$E$6</f>
        <v>42735</v>
      </c>
      <c r="F254" s="230">
        <f>$F$6</f>
        <v>42643</v>
      </c>
      <c r="G254" s="230">
        <f>$G$6</f>
        <v>42551</v>
      </c>
    </row>
    <row r="255" spans="1:12">
      <c r="A255" s="317"/>
      <c r="B255" s="2" t="s">
        <v>4</v>
      </c>
      <c r="C255" s="43">
        <v>735.98533324538096</v>
      </c>
      <c r="D255" s="155">
        <v>743.63048384629565</v>
      </c>
      <c r="E255" s="43">
        <v>774.553277694842</v>
      </c>
      <c r="F255" s="155">
        <v>766.47877617909251</v>
      </c>
      <c r="G255" s="43">
        <v>793.54085027231429</v>
      </c>
      <c r="I255" s="100"/>
      <c r="J255" s="100"/>
      <c r="K255" s="100"/>
      <c r="L255" s="100"/>
    </row>
    <row r="256" spans="1:12">
      <c r="A256" s="317"/>
      <c r="B256" s="44" t="s">
        <v>159</v>
      </c>
      <c r="C256" s="42">
        <v>632.70000000000005</v>
      </c>
      <c r="D256" s="154">
        <v>637.70000000000005</v>
      </c>
      <c r="E256" s="42">
        <v>655.6</v>
      </c>
      <c r="F256" s="154">
        <v>641.29999999999995</v>
      </c>
      <c r="G256" s="42">
        <v>675.7</v>
      </c>
      <c r="I256" s="100"/>
      <c r="J256" s="100"/>
      <c r="K256" s="100"/>
      <c r="L256" s="100"/>
    </row>
    <row r="257" spans="1:12">
      <c r="A257" s="317"/>
      <c r="B257" s="32" t="s">
        <v>77</v>
      </c>
      <c r="C257" s="42">
        <v>206.08112445732425</v>
      </c>
      <c r="D257" s="154">
        <v>192.3240702978394</v>
      </c>
      <c r="E257" s="42">
        <v>186.07847852600634</v>
      </c>
      <c r="F257" s="154">
        <v>178.03620250179998</v>
      </c>
      <c r="G257" s="42">
        <v>171.84746248579248</v>
      </c>
      <c r="I257" s="100"/>
      <c r="J257" s="100"/>
      <c r="K257" s="100"/>
      <c r="L257" s="100"/>
    </row>
    <row r="258" spans="1:12">
      <c r="A258" s="317"/>
      <c r="B258" s="116" t="s">
        <v>79</v>
      </c>
      <c r="C258" s="118">
        <v>0.280007107680522</v>
      </c>
      <c r="D258" s="296">
        <v>0.25862854532681012</v>
      </c>
      <c r="E258" s="118">
        <v>0.24023974061512837</v>
      </c>
      <c r="F258" s="296">
        <v>0.23227805913858823</v>
      </c>
      <c r="G258" s="118">
        <v>0.21655780219357415</v>
      </c>
      <c r="I258" s="100"/>
      <c r="J258" s="100"/>
      <c r="K258" s="100"/>
      <c r="L258" s="100"/>
    </row>
    <row r="259" spans="1:12">
      <c r="A259" s="317"/>
      <c r="B259" s="313" t="s">
        <v>15</v>
      </c>
      <c r="C259" s="42">
        <v>75.659538265188701</v>
      </c>
      <c r="D259" s="154">
        <v>57.281742327338748</v>
      </c>
      <c r="E259" s="42">
        <v>46.188548863390338</v>
      </c>
      <c r="F259" s="154">
        <v>17.499762580957025</v>
      </c>
      <c r="G259" s="42">
        <v>15.815326511001729</v>
      </c>
      <c r="I259" s="100"/>
      <c r="J259" s="100"/>
      <c r="K259" s="100"/>
      <c r="L259" s="100"/>
    </row>
    <row r="260" spans="1:12">
      <c r="A260" s="317"/>
      <c r="B260" s="313" t="s">
        <v>157</v>
      </c>
      <c r="C260" s="42">
        <v>49.480657992521436</v>
      </c>
      <c r="D260" s="154">
        <v>27.349626465739391</v>
      </c>
      <c r="E260" s="42">
        <v>13.615917535113354</v>
      </c>
      <c r="F260" s="154">
        <v>-20.26629212721722</v>
      </c>
      <c r="G260" s="42">
        <v>-21.942494946093277</v>
      </c>
      <c r="I260" s="100"/>
      <c r="J260" s="100"/>
      <c r="K260" s="100"/>
      <c r="L260" s="100"/>
    </row>
    <row r="261" spans="1:12">
      <c r="A261" s="317"/>
      <c r="B261" s="93" t="s">
        <v>73</v>
      </c>
      <c r="C261" s="107">
        <v>49.219677039112895</v>
      </c>
      <c r="D261" s="152">
        <v>135.0947541061029</v>
      </c>
      <c r="E261" s="107">
        <v>64.55711869557706</v>
      </c>
      <c r="F261" s="152">
        <v>102.44659712631847</v>
      </c>
      <c r="G261" s="107">
        <v>112.31440608202441</v>
      </c>
      <c r="I261" s="100"/>
      <c r="J261" s="100"/>
      <c r="K261" s="100"/>
      <c r="L261" s="100"/>
    </row>
    <row r="262" spans="1:12">
      <c r="A262" s="317"/>
      <c r="B262" s="93" t="s">
        <v>74</v>
      </c>
      <c r="C262" s="107">
        <v>156.86144741821136</v>
      </c>
      <c r="D262" s="152">
        <v>57.229316191736501</v>
      </c>
      <c r="E262" s="107">
        <v>121.52135983042928</v>
      </c>
      <c r="F262" s="152">
        <v>75.589605375481511</v>
      </c>
      <c r="G262" s="107">
        <v>59.533056403768072</v>
      </c>
      <c r="I262" s="100"/>
      <c r="J262" s="100"/>
      <c r="K262" s="100"/>
      <c r="L262" s="100"/>
    </row>
    <row r="263" spans="1:12">
      <c r="A263" s="317"/>
      <c r="B263" s="151" t="s">
        <v>84</v>
      </c>
      <c r="C263" s="108">
        <v>9126</v>
      </c>
      <c r="D263" s="295">
        <v>8922</v>
      </c>
      <c r="E263" s="108">
        <v>8603</v>
      </c>
      <c r="F263" s="295">
        <v>8604.0343114700008</v>
      </c>
      <c r="G263" s="108">
        <v>9148.7500411400015</v>
      </c>
      <c r="H263" s="100"/>
      <c r="I263" s="100"/>
      <c r="J263" s="100"/>
      <c r="K263" s="100"/>
      <c r="L263" s="100"/>
    </row>
    <row r="264" spans="1:12" ht="16.5" customHeight="1">
      <c r="B264" s="472" t="s">
        <v>368</v>
      </c>
      <c r="C264" s="472"/>
      <c r="D264" s="472"/>
      <c r="E264" s="472"/>
      <c r="F264" s="472"/>
      <c r="G264" s="472"/>
    </row>
    <row r="265" spans="1:12">
      <c r="B265" s="431"/>
    </row>
  </sheetData>
  <mergeCells count="39">
    <mergeCell ref="B250:G250"/>
    <mergeCell ref="B249:G249"/>
    <mergeCell ref="B264:G264"/>
    <mergeCell ref="B238:B239"/>
    <mergeCell ref="C238:G238"/>
    <mergeCell ref="B253:B254"/>
    <mergeCell ref="C253:G253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</mergeCells>
  <phoneticPr fontId="2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6 A3 C3:XFD3 A27:XFD27 A26 C26:XFD26 A29:XFD31 A28 C28:XFD28 A47:XFD49 A46 C46:XFD46 A80:XFD82 A79 C79:XFD79 A106:XFD108 A105 C105:XFD105 A164:XFD164 A134:XFD136 A133 C133:XFD133 A77 H70:XFD77 H7:XFD12 H32:XFD37 H50:XFD55 H186:XFD191 H222:XFD2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/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312" t="s">
        <v>13</v>
      </c>
    </row>
    <row r="3" spans="1:15" ht="12.6" customHeight="1">
      <c r="A3" s="307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144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90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34" customFormat="1" ht="12.6" customHeight="1">
      <c r="A9" s="235"/>
      <c r="B9" s="479" t="s">
        <v>0</v>
      </c>
      <c r="C9" s="475" t="s">
        <v>1</v>
      </c>
      <c r="D9" s="476"/>
      <c r="E9" s="476"/>
      <c r="F9" s="476"/>
      <c r="G9" s="476"/>
      <c r="H9" s="383"/>
      <c r="J9" s="474"/>
      <c r="K9" s="474"/>
      <c r="L9" s="474"/>
      <c r="M9" s="474"/>
      <c r="N9" s="474"/>
    </row>
    <row r="10" spans="1:15" s="234" customFormat="1" ht="24.95" customHeight="1">
      <c r="A10" s="235"/>
      <c r="B10" s="479"/>
      <c r="C10" s="230">
        <f>'Trends file-4'!$C$6</f>
        <v>42916</v>
      </c>
      <c r="D10" s="230">
        <f>'Trends file-4'!$D$6</f>
        <v>42825</v>
      </c>
      <c r="E10" s="230">
        <f>'Trends file-4'!$E$6</f>
        <v>42735</v>
      </c>
      <c r="F10" s="230">
        <f>'Trends file-4'!$F$6</f>
        <v>42643</v>
      </c>
      <c r="G10" s="230">
        <f>'Trends file-4'!$G$6</f>
        <v>42551</v>
      </c>
      <c r="H10" s="383"/>
      <c r="I10" s="383"/>
      <c r="K10" s="8"/>
      <c r="L10" s="8"/>
      <c r="M10" s="8"/>
      <c r="N10" s="8"/>
      <c r="O10" s="8"/>
    </row>
    <row r="11" spans="1:15" ht="12.6" customHeight="1">
      <c r="A11" s="318"/>
      <c r="B11" s="2" t="s">
        <v>5</v>
      </c>
      <c r="C11" s="201">
        <v>20321.361478649993</v>
      </c>
      <c r="D11" s="231">
        <v>17834.09848824704</v>
      </c>
      <c r="E11" s="201">
        <v>18698.498933807979</v>
      </c>
      <c r="F11" s="231">
        <v>22400.574878522002</v>
      </c>
      <c r="G11" s="201">
        <v>19768.940515999999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19"/>
      <c r="B12" s="6" t="s">
        <v>6</v>
      </c>
      <c r="C12" s="202">
        <v>17506.32202227</v>
      </c>
      <c r="D12" s="297">
        <v>17635.230890748004</v>
      </c>
      <c r="E12" s="202">
        <v>18876.246786164993</v>
      </c>
      <c r="F12" s="297">
        <v>20689.577794076002</v>
      </c>
      <c r="G12" s="202">
        <v>21373.569487000001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18"/>
      <c r="B13" s="2" t="s">
        <v>7</v>
      </c>
      <c r="C13" s="203">
        <v>39348.703712524992</v>
      </c>
      <c r="D13" s="232">
        <v>39720.559538466965</v>
      </c>
      <c r="E13" s="203">
        <v>39817.968628417024</v>
      </c>
      <c r="F13" s="232">
        <v>38311.793158742999</v>
      </c>
      <c r="G13" s="203">
        <v>38341.516525999999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18"/>
      <c r="B14" s="2" t="s">
        <v>75</v>
      </c>
      <c r="C14" s="203">
        <v>795.35444486000006</v>
      </c>
      <c r="D14" s="232">
        <v>714.68285846500032</v>
      </c>
      <c r="E14" s="203">
        <v>1076.5949254759998</v>
      </c>
      <c r="F14" s="232">
        <v>384.86155223499998</v>
      </c>
      <c r="G14" s="203">
        <v>401.177685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18"/>
      <c r="B15" s="2" t="s">
        <v>8</v>
      </c>
      <c r="C15" s="203">
        <v>6185.6173258299996</v>
      </c>
      <c r="D15" s="232">
        <v>6060.0638705149986</v>
      </c>
      <c r="E15" s="203">
        <v>5733.7219816260013</v>
      </c>
      <c r="F15" s="232">
        <v>6183.934594673</v>
      </c>
      <c r="G15" s="203">
        <v>5862.729284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18"/>
      <c r="B16" s="2" t="s">
        <v>46</v>
      </c>
      <c r="C16" s="203">
        <v>24069.351473729999</v>
      </c>
      <c r="D16" s="232">
        <v>22657.538544897998</v>
      </c>
      <c r="E16" s="203">
        <v>24118.487153818012</v>
      </c>
      <c r="F16" s="232">
        <v>22394.072042555999</v>
      </c>
      <c r="G16" s="203">
        <v>24347.715528000001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8"/>
      <c r="B17" s="7" t="s">
        <v>2</v>
      </c>
      <c r="C17" s="204">
        <v>108226.71045786497</v>
      </c>
      <c r="D17" s="233">
        <v>104622.17419134</v>
      </c>
      <c r="E17" s="204">
        <v>108321.51840931003</v>
      </c>
      <c r="F17" s="233">
        <v>110364.814020805</v>
      </c>
      <c r="G17" s="204">
        <v>110095.649026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318"/>
      <c r="B18" s="477"/>
      <c r="C18" s="477"/>
      <c r="D18" s="477"/>
      <c r="E18" s="477"/>
      <c r="F18" s="477"/>
      <c r="G18" s="477"/>
    </row>
    <row r="19" spans="1:15">
      <c r="A19" s="26" t="s">
        <v>91</v>
      </c>
      <c r="B19" s="1" t="s">
        <v>188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34" customFormat="1" ht="12.75" customHeight="1">
      <c r="A21" s="235"/>
      <c r="B21" s="479" t="s">
        <v>0</v>
      </c>
      <c r="C21" s="475" t="s">
        <v>1</v>
      </c>
      <c r="D21" s="476"/>
      <c r="E21" s="476"/>
      <c r="F21" s="476"/>
      <c r="G21" s="476"/>
      <c r="H21" s="384"/>
      <c r="I21" s="384"/>
      <c r="K21" s="474"/>
      <c r="L21" s="474"/>
      <c r="M21" s="474"/>
      <c r="N21" s="474"/>
      <c r="O21" s="474"/>
    </row>
    <row r="22" spans="1:15" s="234" customFormat="1" ht="24.95" customHeight="1">
      <c r="A22" s="235"/>
      <c r="B22" s="479"/>
      <c r="C22" s="230">
        <f>'Trends file-4'!$C$6</f>
        <v>42916</v>
      </c>
      <c r="D22" s="230">
        <f>'Trends file-4'!$D$6</f>
        <v>42825</v>
      </c>
      <c r="E22" s="230">
        <f>'Trends file-4'!$E$6</f>
        <v>42735</v>
      </c>
      <c r="F22" s="230">
        <f>'Trends file-4'!$F$6</f>
        <v>42643</v>
      </c>
      <c r="G22" s="230">
        <f>'Trends file-4'!$G$6</f>
        <v>42551</v>
      </c>
      <c r="H22" s="383"/>
      <c r="I22" s="383"/>
      <c r="K22" s="8"/>
      <c r="L22" s="8"/>
      <c r="M22" s="8"/>
      <c r="N22" s="8"/>
      <c r="O22" s="8"/>
    </row>
    <row r="23" spans="1:15">
      <c r="A23" s="318"/>
      <c r="B23" s="2" t="s">
        <v>129</v>
      </c>
      <c r="C23" s="201">
        <v>26321.289303224999</v>
      </c>
      <c r="D23" s="231">
        <v>27325.553018878021</v>
      </c>
      <c r="E23" s="201">
        <v>25500.270159892996</v>
      </c>
      <c r="F23" s="231">
        <v>25953.486641294989</v>
      </c>
      <c r="G23" s="201">
        <v>26256.545317</v>
      </c>
      <c r="H23" s="5"/>
      <c r="I23" s="5"/>
      <c r="J23" s="5"/>
      <c r="K23" s="5"/>
      <c r="L23" s="5"/>
      <c r="M23" s="5"/>
      <c r="N23" s="5"/>
      <c r="O23" s="5"/>
    </row>
    <row r="24" spans="1:15">
      <c r="A24" s="318"/>
      <c r="B24" s="6" t="s">
        <v>130</v>
      </c>
      <c r="C24" s="203">
        <v>13014.131409254996</v>
      </c>
      <c r="D24" s="232">
        <v>12678.436554684007</v>
      </c>
      <c r="E24" s="203">
        <v>12269.409494873003</v>
      </c>
      <c r="F24" s="232">
        <v>10997.730301476997</v>
      </c>
      <c r="G24" s="203">
        <v>10606.437329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318"/>
      <c r="B25" s="7" t="s">
        <v>188</v>
      </c>
      <c r="C25" s="204">
        <v>39335.420712479994</v>
      </c>
      <c r="D25" s="233">
        <v>40003.98957356203</v>
      </c>
      <c r="E25" s="204">
        <v>37769.679654765998</v>
      </c>
      <c r="F25" s="233">
        <v>36951.216942771985</v>
      </c>
      <c r="G25" s="204">
        <v>36862.982646000004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134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34" customFormat="1" ht="12.75" customHeight="1">
      <c r="A29" s="239"/>
      <c r="B29" s="479" t="s">
        <v>0</v>
      </c>
      <c r="C29" s="475" t="s">
        <v>1</v>
      </c>
      <c r="D29" s="476"/>
      <c r="E29" s="476"/>
      <c r="F29" s="476"/>
      <c r="G29" s="476"/>
      <c r="H29" s="384"/>
      <c r="I29" s="384"/>
      <c r="K29" s="474"/>
      <c r="L29" s="474"/>
      <c r="M29" s="474"/>
      <c r="N29" s="474"/>
      <c r="O29" s="474"/>
    </row>
    <row r="30" spans="1:15" s="234" customFormat="1" ht="24.95" customHeight="1">
      <c r="A30" s="240"/>
      <c r="B30" s="479"/>
      <c r="C30" s="230">
        <f>'Trends file-4'!$C$6</f>
        <v>42916</v>
      </c>
      <c r="D30" s="230">
        <f>'Trends file-4'!$D$6</f>
        <v>42825</v>
      </c>
      <c r="E30" s="230">
        <f>'Trends file-4'!$E$6</f>
        <v>42735</v>
      </c>
      <c r="F30" s="230">
        <f>'Trends file-4'!$F$6</f>
        <v>42643</v>
      </c>
      <c r="G30" s="230">
        <f>'Trends file-4'!$G$6</f>
        <v>42551</v>
      </c>
      <c r="H30" s="383"/>
      <c r="I30" s="383"/>
      <c r="K30" s="8"/>
      <c r="L30" s="8"/>
      <c r="M30" s="8"/>
      <c r="N30" s="8"/>
      <c r="O30" s="8"/>
    </row>
    <row r="31" spans="1:15">
      <c r="A31" s="318"/>
      <c r="B31" s="2" t="s">
        <v>10</v>
      </c>
      <c r="C31" s="201">
        <v>4493.1712608999997</v>
      </c>
      <c r="D31" s="231">
        <v>-9632.235946241999</v>
      </c>
      <c r="E31" s="201">
        <v>4511.6949850090023</v>
      </c>
      <c r="F31" s="231">
        <v>10054.850733043997</v>
      </c>
      <c r="G31" s="201">
        <v>7806.6069362400003</v>
      </c>
      <c r="H31" s="5"/>
      <c r="I31" s="5"/>
      <c r="J31" s="5"/>
      <c r="K31" s="5"/>
      <c r="L31" s="5"/>
      <c r="M31" s="5"/>
      <c r="N31" s="5"/>
      <c r="O31" s="5"/>
    </row>
    <row r="32" spans="1:15">
      <c r="A32" s="318"/>
      <c r="B32" s="6" t="s">
        <v>11</v>
      </c>
      <c r="C32" s="203">
        <v>-414.70628273743932</v>
      </c>
      <c r="D32" s="232">
        <v>13298.403955341357</v>
      </c>
      <c r="E32" s="203">
        <v>4963.7173183272807</v>
      </c>
      <c r="F32" s="232">
        <v>-83.302166822986692</v>
      </c>
      <c r="G32" s="203">
        <v>1153.7790239714698</v>
      </c>
      <c r="H32" s="5"/>
      <c r="I32" s="5"/>
      <c r="J32" s="5"/>
      <c r="K32" s="5"/>
      <c r="L32" s="5"/>
      <c r="M32" s="5"/>
      <c r="N32" s="5"/>
      <c r="O32" s="5"/>
    </row>
    <row r="33" spans="1:15">
      <c r="A33" s="318"/>
      <c r="B33" s="6" t="s">
        <v>137</v>
      </c>
      <c r="C33" s="203">
        <v>542.49026670743956</v>
      </c>
      <c r="D33" s="232">
        <v>553.50172772764245</v>
      </c>
      <c r="E33" s="203">
        <v>516.10500948171875</v>
      </c>
      <c r="F33" s="232">
        <v>481.74134821398752</v>
      </c>
      <c r="G33" s="203">
        <v>468.45493578853029</v>
      </c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318"/>
      <c r="B34" s="7" t="s">
        <v>35</v>
      </c>
      <c r="C34" s="204">
        <v>4620.9552448699997</v>
      </c>
      <c r="D34" s="233">
        <v>4219.6697368269997</v>
      </c>
      <c r="E34" s="204">
        <v>9991.5173128180013</v>
      </c>
      <c r="F34" s="233">
        <v>10453.289914434998</v>
      </c>
      <c r="G34" s="204">
        <v>9428.8408959999997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8"/>
    </row>
    <row r="39" spans="1:15" ht="12.6" customHeight="1">
      <c r="A39" s="26">
        <v>5.2</v>
      </c>
      <c r="B39" s="1" t="s">
        <v>346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344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34" customFormat="1" ht="12.6" customHeight="1">
      <c r="A43" s="235"/>
      <c r="B43" s="479" t="s">
        <v>0</v>
      </c>
      <c r="C43" s="475" t="s">
        <v>1</v>
      </c>
      <c r="D43" s="476"/>
      <c r="E43" s="476"/>
      <c r="F43" s="476"/>
      <c r="G43" s="476"/>
      <c r="H43" s="433"/>
      <c r="J43" s="474"/>
      <c r="K43" s="474"/>
      <c r="L43" s="474"/>
      <c r="M43" s="474"/>
      <c r="N43" s="474"/>
    </row>
    <row r="44" spans="1:15" s="234" customFormat="1" ht="24.95" customHeight="1">
      <c r="A44" s="235"/>
      <c r="B44" s="479"/>
      <c r="C44" s="230">
        <f>'Trends file-4'!$C$6</f>
        <v>42916</v>
      </c>
      <c r="D44" s="230">
        <f>'Trends file-4'!$D$6</f>
        <v>42825</v>
      </c>
      <c r="E44" s="230">
        <f>'Trends file-4'!$E$6</f>
        <v>42735</v>
      </c>
      <c r="F44" s="230">
        <f>'Trends file-4'!$F$6</f>
        <v>42643</v>
      </c>
      <c r="G44" s="230">
        <f>'Trends file-4'!$G$6</f>
        <v>42551</v>
      </c>
      <c r="H44" s="433"/>
      <c r="I44" s="433"/>
      <c r="K44" s="433"/>
      <c r="L44" s="433"/>
      <c r="M44" s="433"/>
      <c r="N44" s="433"/>
      <c r="O44" s="433"/>
    </row>
    <row r="45" spans="1:15" ht="12.6" customHeight="1">
      <c r="A45" s="318"/>
      <c r="B45" s="2" t="s">
        <v>5</v>
      </c>
      <c r="C45" s="201">
        <v>113.625569652</v>
      </c>
      <c r="D45" s="231">
        <v>114.04986668700008</v>
      </c>
      <c r="E45" s="201">
        <v>372.02943657900005</v>
      </c>
      <c r="F45" s="231">
        <v>644.06751481800006</v>
      </c>
      <c r="G45" s="201">
        <v>657.29915800000003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319"/>
      <c r="B46" s="6" t="s">
        <v>6</v>
      </c>
      <c r="C46" s="202">
        <v>127.193752691</v>
      </c>
      <c r="D46" s="297">
        <v>139.62512266699963</v>
      </c>
      <c r="E46" s="202">
        <v>272.74148971500011</v>
      </c>
      <c r="F46" s="297">
        <v>419.1604771590001</v>
      </c>
      <c r="G46" s="202">
        <v>420.31572699999998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318"/>
      <c r="B47" s="2" t="s">
        <v>7</v>
      </c>
      <c r="C47" s="203">
        <v>436.86260158900001</v>
      </c>
      <c r="D47" s="232">
        <v>459.89239221199978</v>
      </c>
      <c r="E47" s="203">
        <v>932.08269930100005</v>
      </c>
      <c r="F47" s="232">
        <v>1460.2834411250001</v>
      </c>
      <c r="G47" s="203">
        <v>1470.343316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318"/>
      <c r="B48" s="2" t="s">
        <v>75</v>
      </c>
      <c r="C48" s="203">
        <v>1.290040581</v>
      </c>
      <c r="D48" s="232">
        <v>0.48755186100000714</v>
      </c>
      <c r="E48" s="203">
        <v>9.0018091949999999</v>
      </c>
      <c r="F48" s="232">
        <v>28.535683082999995</v>
      </c>
      <c r="G48" s="203">
        <v>17.393217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318"/>
      <c r="B49" s="2" t="s">
        <v>8</v>
      </c>
      <c r="C49" s="203">
        <v>101.559994182</v>
      </c>
      <c r="D49" s="232">
        <v>114.20693421199996</v>
      </c>
      <c r="E49" s="203">
        <v>246.93556372500007</v>
      </c>
      <c r="F49" s="232">
        <v>323.79569955299996</v>
      </c>
      <c r="G49" s="203">
        <v>349.85644200000002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318"/>
      <c r="B50" s="2" t="s">
        <v>46</v>
      </c>
      <c r="C50" s="203">
        <v>253.433777867</v>
      </c>
      <c r="D50" s="232">
        <v>256.32250660600039</v>
      </c>
      <c r="E50" s="203">
        <v>459.56442068100023</v>
      </c>
      <c r="F50" s="232">
        <v>1083.7811829589998</v>
      </c>
      <c r="G50" s="203">
        <v>1253.579414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318"/>
      <c r="B51" s="7" t="s">
        <v>2</v>
      </c>
      <c r="C51" s="204">
        <v>1033.9657365620001</v>
      </c>
      <c r="D51" s="233">
        <v>1084.5843742449999</v>
      </c>
      <c r="E51" s="204">
        <v>2292.3554191960006</v>
      </c>
      <c r="F51" s="233">
        <v>3959.6239986970004</v>
      </c>
      <c r="G51" s="204">
        <v>4168.7872739999993</v>
      </c>
      <c r="H51" s="4"/>
      <c r="I51" s="5"/>
      <c r="J51" s="5"/>
      <c r="K51" s="5"/>
      <c r="L51" s="5"/>
      <c r="M51" s="4"/>
      <c r="N51" s="4"/>
      <c r="O51" s="4"/>
    </row>
    <row r="52" spans="1:15">
      <c r="A52" s="318"/>
      <c r="B52" s="44"/>
      <c r="C52" s="44"/>
      <c r="D52" s="44"/>
      <c r="E52" s="44"/>
      <c r="G52" s="39"/>
    </row>
    <row r="53" spans="1:15">
      <c r="A53" s="26" t="s">
        <v>345</v>
      </c>
      <c r="B53" s="1" t="s">
        <v>188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34" customFormat="1" ht="12.75" customHeight="1">
      <c r="A55" s="235"/>
      <c r="B55" s="479" t="s">
        <v>0</v>
      </c>
      <c r="C55" s="475" t="s">
        <v>1</v>
      </c>
      <c r="D55" s="476"/>
      <c r="E55" s="476"/>
      <c r="F55" s="476"/>
      <c r="G55" s="476"/>
      <c r="H55" s="384"/>
      <c r="I55" s="384"/>
      <c r="K55" s="474"/>
      <c r="L55" s="474"/>
      <c r="M55" s="474"/>
      <c r="N55" s="474"/>
      <c r="O55" s="474"/>
    </row>
    <row r="56" spans="1:15" s="234" customFormat="1" ht="24.95" customHeight="1">
      <c r="A56" s="235"/>
      <c r="B56" s="479"/>
      <c r="C56" s="230">
        <f>'Trends file-4'!$C$6</f>
        <v>42916</v>
      </c>
      <c r="D56" s="230">
        <f>'Trends file-4'!$D$6</f>
        <v>42825</v>
      </c>
      <c r="E56" s="230">
        <f>'Trends file-4'!$E$6</f>
        <v>42735</v>
      </c>
      <c r="F56" s="230">
        <f>'Trends file-4'!$F$6</f>
        <v>42643</v>
      </c>
      <c r="G56" s="230">
        <f>'Trends file-4'!$G$6</f>
        <v>42551</v>
      </c>
      <c r="H56" s="433"/>
      <c r="I56" s="433"/>
      <c r="K56" s="433"/>
      <c r="L56" s="433"/>
      <c r="M56" s="433"/>
      <c r="N56" s="433"/>
      <c r="O56" s="433"/>
    </row>
    <row r="57" spans="1:15">
      <c r="A57" s="318"/>
      <c r="B57" s="2" t="s">
        <v>129</v>
      </c>
      <c r="C57" s="201">
        <v>290.92272769300001</v>
      </c>
      <c r="D57" s="231">
        <v>294.51938676899999</v>
      </c>
      <c r="E57" s="201">
        <v>757.5611128710002</v>
      </c>
      <c r="F57" s="231">
        <v>1216.859879288</v>
      </c>
      <c r="G57" s="201">
        <v>1289.9360389999999</v>
      </c>
      <c r="H57" s="5"/>
      <c r="I57" s="5"/>
      <c r="J57" s="5"/>
      <c r="K57" s="5"/>
      <c r="L57" s="5"/>
      <c r="M57" s="5"/>
      <c r="N57" s="5"/>
      <c r="O57" s="5"/>
    </row>
    <row r="58" spans="1:15">
      <c r="A58" s="318"/>
      <c r="B58" s="6" t="s">
        <v>130</v>
      </c>
      <c r="C58" s="203">
        <v>12.640283308000001</v>
      </c>
      <c r="D58" s="232">
        <v>13.449473706000049</v>
      </c>
      <c r="E58" s="203">
        <v>155.26657848499994</v>
      </c>
      <c r="F58" s="232">
        <v>264.10301777300003</v>
      </c>
      <c r="G58" s="203">
        <v>263.95938599999999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318"/>
      <c r="B59" s="7" t="s">
        <v>188</v>
      </c>
      <c r="C59" s="204">
        <v>303.56301100100001</v>
      </c>
      <c r="D59" s="233">
        <v>307.96886047500004</v>
      </c>
      <c r="E59" s="204">
        <v>912.82769135600017</v>
      </c>
      <c r="F59" s="233">
        <v>1480.9628970610001</v>
      </c>
      <c r="G59" s="204">
        <v>1553.8954249999999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151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145</v>
      </c>
      <c r="B63" s="22" t="s">
        <v>303</v>
      </c>
      <c r="C63" s="22"/>
      <c r="D63" s="22"/>
      <c r="E63" s="22"/>
      <c r="F63" s="22"/>
      <c r="G63" s="22"/>
    </row>
    <row r="64" spans="1:15" s="32" customFormat="1">
      <c r="A64" s="35"/>
      <c r="G64" s="129" t="s">
        <v>263</v>
      </c>
    </row>
    <row r="65" spans="1:7" s="234" customFormat="1" ht="12" customHeight="1">
      <c r="A65" s="235"/>
      <c r="B65" s="479" t="s">
        <v>0</v>
      </c>
      <c r="C65" s="475" t="s">
        <v>1</v>
      </c>
      <c r="D65" s="476"/>
      <c r="E65" s="476"/>
      <c r="F65" s="476"/>
      <c r="G65" s="476"/>
    </row>
    <row r="66" spans="1:7" s="234" customFormat="1" ht="12" customHeight="1">
      <c r="A66" s="235"/>
      <c r="B66" s="479"/>
      <c r="C66" s="230">
        <f>'Trends file-4'!$C$6</f>
        <v>42916</v>
      </c>
      <c r="D66" s="230">
        <f>'Trends file-4'!$D$6</f>
        <v>42825</v>
      </c>
      <c r="E66" s="230">
        <f>'Trends file-4'!$E$6</f>
        <v>42735</v>
      </c>
      <c r="F66" s="230">
        <f>'Trends file-4'!$F$6</f>
        <v>42643</v>
      </c>
      <c r="G66" s="230">
        <f>'Trends file-4'!$G$6</f>
        <v>42551</v>
      </c>
    </row>
    <row r="67" spans="1:7">
      <c r="A67" s="318"/>
      <c r="B67" s="2" t="s">
        <v>5</v>
      </c>
      <c r="C67" s="201">
        <v>99.113242991316554</v>
      </c>
      <c r="D67" s="231">
        <v>101.50094244107079</v>
      </c>
      <c r="E67" s="201">
        <v>112.24120117220336</v>
      </c>
      <c r="F67" s="231">
        <v>117.61614369137112</v>
      </c>
      <c r="G67" s="201">
        <v>105.06690264410176</v>
      </c>
    </row>
    <row r="68" spans="1:7" ht="22.5">
      <c r="A68" s="319"/>
      <c r="B68" s="6" t="s">
        <v>6</v>
      </c>
      <c r="C68" s="202">
        <v>48.258272855123643</v>
      </c>
      <c r="D68" s="297">
        <v>45.410559233447685</v>
      </c>
      <c r="E68" s="202">
        <v>45.227197043107267</v>
      </c>
      <c r="F68" s="297">
        <v>43.476744373834492</v>
      </c>
      <c r="G68" s="202">
        <v>45.605885993429858</v>
      </c>
    </row>
    <row r="69" spans="1:7">
      <c r="A69" s="318"/>
      <c r="B69" s="2" t="s">
        <v>7</v>
      </c>
      <c r="C69" s="203">
        <v>182.52867179783331</v>
      </c>
      <c r="D69" s="232">
        <v>176.77702447700094</v>
      </c>
      <c r="E69" s="203">
        <v>172.66064994415521</v>
      </c>
      <c r="F69" s="232">
        <v>159.11443660370401</v>
      </c>
      <c r="G69" s="203">
        <v>172.89079807435638</v>
      </c>
    </row>
    <row r="70" spans="1:7">
      <c r="A70" s="318"/>
      <c r="B70" s="2" t="s">
        <v>75</v>
      </c>
      <c r="C70" s="203">
        <v>4.2212599460009077</v>
      </c>
      <c r="D70" s="232">
        <v>4.429176244184589</v>
      </c>
      <c r="E70" s="203">
        <v>6.7214591217591089</v>
      </c>
      <c r="F70" s="232">
        <v>7.0512262975014588</v>
      </c>
      <c r="G70" s="203">
        <v>7.7624141332847323</v>
      </c>
    </row>
    <row r="71" spans="1:7">
      <c r="A71" s="318"/>
      <c r="B71" s="2" t="s">
        <v>8</v>
      </c>
      <c r="C71" s="203">
        <v>63.101725461422767</v>
      </c>
      <c r="D71" s="232">
        <v>68.378905792297587</v>
      </c>
      <c r="E71" s="203">
        <v>70.187782874567517</v>
      </c>
      <c r="F71" s="232">
        <v>67.507156817198521</v>
      </c>
      <c r="G71" s="203">
        <v>68.521028175323664</v>
      </c>
    </row>
    <row r="72" spans="1:7">
      <c r="A72" s="318"/>
      <c r="B72" s="2" t="s">
        <v>46</v>
      </c>
      <c r="C72" s="203">
        <v>135.89098547733434</v>
      </c>
      <c r="D72" s="232">
        <v>156.8020451103587</v>
      </c>
      <c r="E72" s="203">
        <v>188.48218082149441</v>
      </c>
      <c r="F72" s="232">
        <v>189.84062791933889</v>
      </c>
      <c r="G72" s="203">
        <v>181.0589250498534</v>
      </c>
    </row>
    <row r="73" spans="1:7">
      <c r="A73" s="318"/>
      <c r="B73" s="7" t="s">
        <v>2</v>
      </c>
      <c r="C73" s="204">
        <v>533.11415852903144</v>
      </c>
      <c r="D73" s="233">
        <v>553.29865329836036</v>
      </c>
      <c r="E73" s="204">
        <v>595.52047097728689</v>
      </c>
      <c r="F73" s="233">
        <v>584.60633570294851</v>
      </c>
      <c r="G73" s="204">
        <v>580.90595407034971</v>
      </c>
    </row>
    <row r="74" spans="1:7" ht="21.75" customHeight="1">
      <c r="A74" s="27"/>
      <c r="B74" s="472"/>
      <c r="C74" s="472"/>
      <c r="D74" s="472"/>
      <c r="E74" s="472"/>
      <c r="F74" s="472"/>
      <c r="G74" s="472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323</v>
      </c>
      <c r="C76" s="44"/>
      <c r="D76" s="44"/>
      <c r="E76" s="44"/>
    </row>
    <row r="77" spans="1:7" s="32" customFormat="1">
      <c r="A77" s="35"/>
      <c r="G77" s="129" t="s">
        <v>263</v>
      </c>
    </row>
    <row r="78" spans="1:7" s="234" customFormat="1" ht="12" customHeight="1">
      <c r="A78" s="235"/>
      <c r="B78" s="479" t="s">
        <v>0</v>
      </c>
      <c r="C78" s="475" t="s">
        <v>1</v>
      </c>
      <c r="D78" s="476"/>
      <c r="E78" s="476"/>
      <c r="F78" s="476"/>
      <c r="G78" s="476"/>
    </row>
    <row r="79" spans="1:7" s="234" customFormat="1" ht="12" customHeight="1">
      <c r="A79" s="235"/>
      <c r="B79" s="479"/>
      <c r="C79" s="230">
        <f>'Trends file-4'!$C$6</f>
        <v>42916</v>
      </c>
      <c r="D79" s="230">
        <f>'Trends file-4'!$D$6</f>
        <v>42825</v>
      </c>
      <c r="E79" s="230">
        <f>'Trends file-4'!$E$6</f>
        <v>42735</v>
      </c>
      <c r="F79" s="230">
        <f>'Trends file-4'!$F$6</f>
        <v>42643</v>
      </c>
      <c r="G79" s="230">
        <f>'Trends file-4'!$G$6</f>
        <v>42551</v>
      </c>
    </row>
    <row r="80" spans="1:7">
      <c r="A80" s="318"/>
      <c r="B80" s="2" t="s">
        <v>5</v>
      </c>
      <c r="C80" s="201">
        <v>99.113242991316554</v>
      </c>
      <c r="D80" s="231">
        <v>101.50094244107079</v>
      </c>
      <c r="E80" s="201">
        <v>112.24120117220336</v>
      </c>
      <c r="F80" s="231">
        <v>118.12164537076399</v>
      </c>
      <c r="G80" s="201">
        <v>109.68775050404173</v>
      </c>
    </row>
    <row r="81" spans="1:7" ht="22.5">
      <c r="A81" s="319"/>
      <c r="B81" s="6" t="s">
        <v>6</v>
      </c>
      <c r="C81" s="202">
        <v>48.258272855123643</v>
      </c>
      <c r="D81" s="297">
        <v>45.410559233447685</v>
      </c>
      <c r="E81" s="202">
        <v>45.227197043107267</v>
      </c>
      <c r="F81" s="297">
        <v>43.814758543692676</v>
      </c>
      <c r="G81" s="202">
        <v>50.145163964343517</v>
      </c>
    </row>
    <row r="82" spans="1:7">
      <c r="A82" s="318"/>
      <c r="B82" s="2" t="s">
        <v>7</v>
      </c>
      <c r="C82" s="203">
        <v>182.52867179783331</v>
      </c>
      <c r="D82" s="232">
        <v>176.77702447700094</v>
      </c>
      <c r="E82" s="203">
        <v>172.66064994429937</v>
      </c>
      <c r="F82" s="232">
        <v>159.88590876504676</v>
      </c>
      <c r="G82" s="203">
        <v>183.08797387147413</v>
      </c>
    </row>
    <row r="83" spans="1:7">
      <c r="A83" s="318"/>
      <c r="B83" s="2" t="s">
        <v>75</v>
      </c>
      <c r="C83" s="203">
        <v>4.2212599460009077</v>
      </c>
      <c r="D83" s="232">
        <v>4.429176244184589</v>
      </c>
      <c r="E83" s="203">
        <v>6.7214591217822477</v>
      </c>
      <c r="F83" s="232">
        <v>7.0748119827102922</v>
      </c>
      <c r="G83" s="203">
        <v>8.1754844782690128</v>
      </c>
    </row>
    <row r="84" spans="1:7">
      <c r="A84" s="318"/>
      <c r="B84" s="2" t="s">
        <v>8</v>
      </c>
      <c r="C84" s="203">
        <v>63.101725461422767</v>
      </c>
      <c r="D84" s="232">
        <v>68.378905792297587</v>
      </c>
      <c r="E84" s="203">
        <v>70.187782874565727</v>
      </c>
      <c r="F84" s="232">
        <v>67.978619823678088</v>
      </c>
      <c r="G84" s="203">
        <v>73.164774395042485</v>
      </c>
    </row>
    <row r="85" spans="1:7">
      <c r="A85" s="318"/>
      <c r="B85" s="2" t="s">
        <v>46</v>
      </c>
      <c r="C85" s="203">
        <v>135.89098547733434</v>
      </c>
      <c r="D85" s="232">
        <v>156.8020451103587</v>
      </c>
      <c r="E85" s="203">
        <v>188.48218082170803</v>
      </c>
      <c r="F85" s="232">
        <v>190.6757001929538</v>
      </c>
      <c r="G85" s="203">
        <v>197.27918537790646</v>
      </c>
    </row>
    <row r="86" spans="1:7">
      <c r="A86" s="318"/>
      <c r="B86" s="7" t="s">
        <v>2</v>
      </c>
      <c r="C86" s="204">
        <v>533.11415852903144</v>
      </c>
      <c r="D86" s="233">
        <v>553.29865329836036</v>
      </c>
      <c r="E86" s="204">
        <v>595.52047097766604</v>
      </c>
      <c r="F86" s="233">
        <v>587.55144467884554</v>
      </c>
      <c r="G86" s="204">
        <v>621.54033259107723</v>
      </c>
    </row>
    <row r="87" spans="1:7" ht="15.75" customHeight="1">
      <c r="A87" s="27"/>
      <c r="B87" s="472" t="s">
        <v>368</v>
      </c>
      <c r="C87" s="472"/>
      <c r="D87" s="472"/>
      <c r="E87" s="472"/>
      <c r="F87" s="472"/>
      <c r="G87" s="472"/>
    </row>
    <row r="88" spans="1:7">
      <c r="A88" s="27"/>
      <c r="B88" s="431"/>
      <c r="C88" s="428"/>
      <c r="D88" s="428"/>
      <c r="E88" s="428"/>
      <c r="F88" s="428"/>
      <c r="G88" s="428"/>
    </row>
    <row r="89" spans="1:7">
      <c r="A89" s="26" t="s">
        <v>146</v>
      </c>
      <c r="B89" s="1" t="s">
        <v>305</v>
      </c>
      <c r="C89" s="1"/>
      <c r="D89" s="1"/>
      <c r="E89" s="1"/>
      <c r="F89" s="1"/>
      <c r="G89" s="1"/>
    </row>
    <row r="90" spans="1:7">
      <c r="A90" s="27"/>
      <c r="G90" s="129" t="str">
        <f>G64</f>
        <v>Amount in US$ Mn</v>
      </c>
    </row>
    <row r="91" spans="1:7" s="234" customFormat="1" ht="12" customHeight="1">
      <c r="A91" s="235"/>
      <c r="B91" s="479" t="s">
        <v>0</v>
      </c>
      <c r="C91" s="475" t="s">
        <v>1</v>
      </c>
      <c r="D91" s="476"/>
      <c r="E91" s="476"/>
      <c r="F91" s="476"/>
      <c r="G91" s="476"/>
    </row>
    <row r="92" spans="1:7" s="234" customFormat="1" ht="12" customHeight="1">
      <c r="A92" s="235"/>
      <c r="B92" s="479"/>
      <c r="C92" s="230">
        <f>'Trends file-4'!$C$6</f>
        <v>42916</v>
      </c>
      <c r="D92" s="230">
        <f>'Trends file-4'!$D$6</f>
        <v>42825</v>
      </c>
      <c r="E92" s="230">
        <f>'Trends file-4'!$E$6</f>
        <v>42735</v>
      </c>
      <c r="F92" s="230">
        <f>'Trends file-4'!$F$6</f>
        <v>42643</v>
      </c>
      <c r="G92" s="230">
        <f>'Trends file-4'!$G$6</f>
        <v>42551</v>
      </c>
    </row>
    <row r="93" spans="1:7">
      <c r="A93" s="27"/>
      <c r="B93" s="2" t="s">
        <v>129</v>
      </c>
      <c r="C93" s="201">
        <v>103.82113729755058</v>
      </c>
      <c r="D93" s="231">
        <v>108.40582648415976</v>
      </c>
      <c r="E93" s="201">
        <v>113.80509037662594</v>
      </c>
      <c r="F93" s="231">
        <v>132.21053684287938</v>
      </c>
      <c r="G93" s="201">
        <v>121.5351151235203</v>
      </c>
    </row>
    <row r="94" spans="1:7">
      <c r="A94" s="27"/>
      <c r="B94" s="6" t="s">
        <v>130</v>
      </c>
      <c r="C94" s="203">
        <v>26.226612114424377</v>
      </c>
      <c r="D94" s="232">
        <v>26.208198650754234</v>
      </c>
      <c r="E94" s="203">
        <v>26.026393249565309</v>
      </c>
      <c r="F94" s="232">
        <v>26.059903974968542</v>
      </c>
      <c r="G94" s="203">
        <v>25.715892543017944</v>
      </c>
    </row>
    <row r="95" spans="1:7">
      <c r="A95" s="26"/>
      <c r="B95" s="7" t="s">
        <v>188</v>
      </c>
      <c r="C95" s="204">
        <v>130.04774941197496</v>
      </c>
      <c r="D95" s="233">
        <v>134.61402513491399</v>
      </c>
      <c r="E95" s="204">
        <v>139.83148362619124</v>
      </c>
      <c r="F95" s="233">
        <v>158.27044081784791</v>
      </c>
      <c r="G95" s="204">
        <v>147.25100766653824</v>
      </c>
    </row>
    <row r="96" spans="1:7" ht="21.75" customHeight="1">
      <c r="A96" s="27"/>
      <c r="B96" s="472"/>
      <c r="C96" s="472"/>
      <c r="D96" s="472"/>
      <c r="E96" s="472"/>
      <c r="F96" s="472"/>
      <c r="G96" s="472"/>
    </row>
    <row r="97" spans="1:7">
      <c r="A97" s="27"/>
    </row>
    <row r="98" spans="1:7">
      <c r="A98" s="27"/>
      <c r="B98" s="1" t="s">
        <v>304</v>
      </c>
    </row>
    <row r="99" spans="1:7">
      <c r="A99" s="27"/>
      <c r="G99" s="129" t="str">
        <f>G90</f>
        <v>Amount in US$ Mn</v>
      </c>
    </row>
    <row r="100" spans="1:7" s="234" customFormat="1" ht="12" customHeight="1">
      <c r="A100" s="235"/>
      <c r="B100" s="479" t="s">
        <v>0</v>
      </c>
      <c r="C100" s="475" t="s">
        <v>1</v>
      </c>
      <c r="D100" s="476"/>
      <c r="E100" s="476"/>
      <c r="F100" s="476"/>
      <c r="G100" s="476"/>
    </row>
    <row r="101" spans="1:7" s="234" customFormat="1" ht="12" customHeight="1">
      <c r="A101" s="235"/>
      <c r="B101" s="479"/>
      <c r="C101" s="230">
        <f>'Trends file-4'!$C$6</f>
        <v>42916</v>
      </c>
      <c r="D101" s="230">
        <f>'Trends file-4'!$D$6</f>
        <v>42825</v>
      </c>
      <c r="E101" s="230">
        <f>'Trends file-4'!$E$6</f>
        <v>42735</v>
      </c>
      <c r="F101" s="230">
        <f>'Trends file-4'!$F$6</f>
        <v>42643</v>
      </c>
      <c r="G101" s="230">
        <f>'Trends file-4'!$G$6</f>
        <v>42551</v>
      </c>
    </row>
    <row r="102" spans="1:7">
      <c r="A102" s="27"/>
      <c r="B102" s="2" t="s">
        <v>129</v>
      </c>
      <c r="C102" s="201">
        <v>103.82113729755058</v>
      </c>
      <c r="D102" s="231">
        <v>108.40582648415976</v>
      </c>
      <c r="E102" s="201">
        <v>113.80509037667935</v>
      </c>
      <c r="F102" s="231">
        <v>132.79345164131004</v>
      </c>
      <c r="G102" s="201">
        <v>127.71359685767845</v>
      </c>
    </row>
    <row r="103" spans="1:7">
      <c r="A103" s="27"/>
      <c r="B103" s="6" t="s">
        <v>130</v>
      </c>
      <c r="C103" s="203">
        <v>26.226612114424377</v>
      </c>
      <c r="D103" s="232">
        <v>26.208198650754234</v>
      </c>
      <c r="E103" s="203">
        <v>26.026393249478097</v>
      </c>
      <c r="F103" s="232">
        <v>27.563870982127028</v>
      </c>
      <c r="G103" s="203">
        <v>27.838967482102639</v>
      </c>
    </row>
    <row r="104" spans="1:7">
      <c r="A104" s="26"/>
      <c r="B104" s="7" t="s">
        <v>188</v>
      </c>
      <c r="C104" s="204">
        <v>130.04774941197496</v>
      </c>
      <c r="D104" s="233">
        <v>134.61402513491399</v>
      </c>
      <c r="E104" s="204">
        <v>139.83148362615745</v>
      </c>
      <c r="F104" s="233">
        <v>160.35732262343708</v>
      </c>
      <c r="G104" s="204">
        <v>155.5525643397811</v>
      </c>
    </row>
    <row r="105" spans="1:7" ht="16.5" customHeight="1">
      <c r="A105" s="27"/>
      <c r="B105" s="472" t="s">
        <v>368</v>
      </c>
      <c r="C105" s="472"/>
      <c r="D105" s="472"/>
      <c r="E105" s="472"/>
      <c r="F105" s="472"/>
      <c r="G105" s="472"/>
    </row>
    <row r="106" spans="1:7">
      <c r="A106" s="27"/>
      <c r="B106" s="431"/>
    </row>
    <row r="107" spans="1:7">
      <c r="A107" s="26" t="s">
        <v>171</v>
      </c>
      <c r="B107" s="22" t="s">
        <v>307</v>
      </c>
      <c r="C107" s="1"/>
      <c r="D107" s="1"/>
      <c r="E107" s="1"/>
      <c r="F107" s="1"/>
      <c r="G107" s="1"/>
    </row>
    <row r="108" spans="1:7">
      <c r="A108" s="27"/>
      <c r="G108" s="129" t="str">
        <f>G90</f>
        <v>Amount in US$ Mn</v>
      </c>
    </row>
    <row r="109" spans="1:7" s="234" customFormat="1" ht="12" customHeight="1">
      <c r="A109" s="235"/>
      <c r="B109" s="479" t="s">
        <v>0</v>
      </c>
      <c r="C109" s="475" t="s">
        <v>1</v>
      </c>
      <c r="D109" s="476"/>
      <c r="E109" s="476"/>
      <c r="F109" s="476"/>
      <c r="G109" s="476"/>
    </row>
    <row r="110" spans="1:7" s="234" customFormat="1" ht="12" customHeight="1">
      <c r="A110" s="235"/>
      <c r="B110" s="479"/>
      <c r="C110" s="230">
        <f>'Trends file-4'!$C$6</f>
        <v>42916</v>
      </c>
      <c r="D110" s="230">
        <f>'Trends file-4'!$D$6</f>
        <v>42825</v>
      </c>
      <c r="E110" s="230">
        <f>'Trends file-4'!$E$6</f>
        <v>42735</v>
      </c>
      <c r="F110" s="230">
        <f>'Trends file-4'!$F$6</f>
        <v>42643</v>
      </c>
      <c r="G110" s="230">
        <f>'Trends file-4'!$G$6</f>
        <v>42551</v>
      </c>
    </row>
    <row r="111" spans="1:7">
      <c r="A111" s="27"/>
      <c r="B111" s="2" t="s">
        <v>10</v>
      </c>
      <c r="C111" s="201">
        <v>37.541755755069573</v>
      </c>
      <c r="D111" s="231">
        <v>20.886631494582318</v>
      </c>
      <c r="E111" s="201">
        <v>20.489339621635615</v>
      </c>
      <c r="F111" s="231">
        <v>-5.4865517302828177</v>
      </c>
      <c r="G111" s="201">
        <v>35.908456277499013</v>
      </c>
    </row>
    <row r="112" spans="1:7">
      <c r="A112" s="27"/>
      <c r="B112" s="93" t="s">
        <v>138</v>
      </c>
      <c r="C112" s="203">
        <v>7.832191148097408</v>
      </c>
      <c r="D112" s="232">
        <v>8.4026152279540085</v>
      </c>
      <c r="E112" s="203">
        <v>9.1121266946820967</v>
      </c>
      <c r="F112" s="232">
        <v>9.3625527951917782</v>
      </c>
      <c r="G112" s="203">
        <v>8.8587587401485024</v>
      </c>
    </row>
    <row r="113" spans="1:7">
      <c r="A113" s="27"/>
      <c r="B113" s="6" t="s">
        <v>11</v>
      </c>
      <c r="C113" s="203">
        <v>13.235106867263921</v>
      </c>
      <c r="D113" s="232">
        <v>11.625124850124285</v>
      </c>
      <c r="E113" s="203">
        <v>9.4942423341582813</v>
      </c>
      <c r="F113" s="232">
        <v>18.890474262079103</v>
      </c>
      <c r="G113" s="203">
        <v>12.605185343671767</v>
      </c>
    </row>
    <row r="114" spans="1:7">
      <c r="A114" s="71"/>
      <c r="B114" s="7" t="s">
        <v>35</v>
      </c>
      <c r="C114" s="204">
        <v>58.609053770430904</v>
      </c>
      <c r="D114" s="233">
        <v>40.914371572660613</v>
      </c>
      <c r="E114" s="204">
        <v>39.095708650475991</v>
      </c>
      <c r="F114" s="233">
        <v>22.766475326988065</v>
      </c>
      <c r="G114" s="204">
        <v>57.372400361319279</v>
      </c>
    </row>
    <row r="115" spans="1:7" ht="21.75" customHeight="1">
      <c r="A115" s="27"/>
      <c r="B115" s="472"/>
      <c r="C115" s="472"/>
      <c r="D115" s="472"/>
      <c r="E115" s="472"/>
      <c r="F115" s="472"/>
      <c r="G115" s="472"/>
    </row>
    <row r="116" spans="1:7">
      <c r="A116" s="27"/>
      <c r="B116" s="18"/>
      <c r="C116" s="18"/>
      <c r="D116" s="18"/>
      <c r="E116" s="18"/>
      <c r="F116" s="228"/>
      <c r="G116" s="228"/>
    </row>
    <row r="117" spans="1:7">
      <c r="A117" s="27"/>
      <c r="B117" s="22" t="s">
        <v>306</v>
      </c>
      <c r="C117" s="18"/>
      <c r="D117" s="18"/>
      <c r="E117" s="18"/>
      <c r="F117" s="18"/>
      <c r="G117" s="18"/>
    </row>
    <row r="118" spans="1:7">
      <c r="A118" s="27"/>
      <c r="G118" s="129" t="str">
        <f>G108</f>
        <v>Amount in US$ Mn</v>
      </c>
    </row>
    <row r="119" spans="1:7" s="234" customFormat="1" ht="12" customHeight="1">
      <c r="A119" s="235"/>
      <c r="B119" s="479" t="s">
        <v>0</v>
      </c>
      <c r="C119" s="475" t="s">
        <v>1</v>
      </c>
      <c r="D119" s="476"/>
      <c r="E119" s="476"/>
      <c r="F119" s="476"/>
      <c r="G119" s="476"/>
    </row>
    <row r="120" spans="1:7" s="234" customFormat="1" ht="12" customHeight="1">
      <c r="A120" s="235"/>
      <c r="B120" s="479"/>
      <c r="C120" s="230">
        <f>'Trends file-4'!$C$6</f>
        <v>42916</v>
      </c>
      <c r="D120" s="230">
        <f>'Trends file-4'!$D$6</f>
        <v>42825</v>
      </c>
      <c r="E120" s="230">
        <f>'Trends file-4'!$E$6</f>
        <v>42735</v>
      </c>
      <c r="F120" s="230">
        <f>'Trends file-4'!$F$6</f>
        <v>42643</v>
      </c>
      <c r="G120" s="230">
        <f>'Trends file-4'!$G$6</f>
        <v>42551</v>
      </c>
    </row>
    <row r="121" spans="1:7">
      <c r="A121" s="27"/>
      <c r="B121" s="2" t="s">
        <v>10</v>
      </c>
      <c r="C121" s="201">
        <v>37.541755755069573</v>
      </c>
      <c r="D121" s="231">
        <v>20.886631494582318</v>
      </c>
      <c r="E121" s="201">
        <v>20.489339621635615</v>
      </c>
      <c r="F121" s="231">
        <v>-5.7027473087269467</v>
      </c>
      <c r="G121" s="201">
        <v>33.402763069453663</v>
      </c>
    </row>
    <row r="122" spans="1:7">
      <c r="A122" s="27"/>
      <c r="B122" s="93" t="s">
        <v>138</v>
      </c>
      <c r="C122" s="203">
        <v>7.832191148097408</v>
      </c>
      <c r="D122" s="232">
        <v>8.4026152279540085</v>
      </c>
      <c r="E122" s="203">
        <v>9.1121266946820967</v>
      </c>
      <c r="F122" s="232">
        <v>9.3625527951917782</v>
      </c>
      <c r="G122" s="203">
        <v>8.8790431201485003</v>
      </c>
    </row>
    <row r="123" spans="1:7">
      <c r="A123" s="27"/>
      <c r="B123" s="6" t="s">
        <v>11</v>
      </c>
      <c r="C123" s="203">
        <v>13.235106867263921</v>
      </c>
      <c r="D123" s="232">
        <v>11.625124850124285</v>
      </c>
      <c r="E123" s="203">
        <v>9.4942423341582813</v>
      </c>
      <c r="F123" s="232">
        <v>19.231578797139413</v>
      </c>
      <c r="G123" s="203">
        <v>3.724197326495247</v>
      </c>
    </row>
    <row r="124" spans="1:7">
      <c r="A124" s="71"/>
      <c r="B124" s="7" t="s">
        <v>35</v>
      </c>
      <c r="C124" s="204">
        <v>58.609053770430904</v>
      </c>
      <c r="D124" s="233">
        <v>40.914371572660613</v>
      </c>
      <c r="E124" s="204">
        <v>39.095708650475991</v>
      </c>
      <c r="F124" s="233">
        <v>22.891384283604246</v>
      </c>
      <c r="G124" s="204">
        <v>46.006003516097415</v>
      </c>
    </row>
    <row r="125" spans="1:7">
      <c r="A125" s="27"/>
      <c r="B125" s="431" t="s">
        <v>331</v>
      </c>
      <c r="C125" s="18"/>
      <c r="D125" s="18"/>
      <c r="E125" s="18"/>
      <c r="F125" s="228"/>
      <c r="G125" s="228"/>
    </row>
    <row r="126" spans="1:7">
      <c r="A126" s="27"/>
      <c r="B126" s="431"/>
      <c r="C126" s="18"/>
      <c r="D126" s="18"/>
      <c r="E126" s="18"/>
      <c r="F126" s="228"/>
      <c r="G126" s="228"/>
    </row>
    <row r="127" spans="1:7">
      <c r="A127" s="26">
        <v>5.4</v>
      </c>
      <c r="B127" s="1" t="s">
        <v>173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147</v>
      </c>
      <c r="G129" s="3" t="str">
        <f>'Trends file-2'!$G$6</f>
        <v>Amount in Rs Mn</v>
      </c>
    </row>
    <row r="130" spans="1:12" s="234" customFormat="1" ht="12" customHeight="1">
      <c r="B130" s="466" t="s">
        <v>0</v>
      </c>
      <c r="C130" s="478" t="s">
        <v>1</v>
      </c>
      <c r="D130" s="476"/>
      <c r="E130" s="476"/>
      <c r="F130" s="476"/>
      <c r="G130" s="476"/>
    </row>
    <row r="131" spans="1:12" s="234" customFormat="1" ht="12" customHeight="1">
      <c r="B131" s="480"/>
      <c r="C131" s="230">
        <f>'Trends file-4'!$C$6</f>
        <v>42916</v>
      </c>
      <c r="D131" s="230">
        <f>'Trends file-4'!$D$6</f>
        <v>42825</v>
      </c>
      <c r="E131" s="230">
        <f>'Trends file-4'!$E$6</f>
        <v>42735</v>
      </c>
      <c r="F131" s="230">
        <f>'Trends file-4'!$F$6</f>
        <v>42643</v>
      </c>
      <c r="G131" s="230">
        <f>'Trends file-4'!$G$6</f>
        <v>42551</v>
      </c>
    </row>
    <row r="132" spans="1:12">
      <c r="A132" s="318"/>
      <c r="B132" s="90" t="s">
        <v>64</v>
      </c>
      <c r="C132" s="201">
        <v>435457.47104100004</v>
      </c>
      <c r="D132" s="231">
        <v>432782.1741858818</v>
      </c>
      <c r="E132" s="201">
        <v>459097.78503966902</v>
      </c>
      <c r="F132" s="231">
        <v>474252.24577433011</v>
      </c>
      <c r="G132" s="201">
        <v>494181.81678599998</v>
      </c>
      <c r="I132" s="5"/>
      <c r="J132" s="5"/>
      <c r="K132" s="5"/>
      <c r="L132" s="5"/>
    </row>
    <row r="133" spans="1:12" ht="22.5">
      <c r="A133" s="318"/>
      <c r="B133" s="90" t="s">
        <v>65</v>
      </c>
      <c r="C133" s="203">
        <v>87336.513923572988</v>
      </c>
      <c r="D133" s="232">
        <v>145746.41193564402</v>
      </c>
      <c r="E133" s="203">
        <v>167399.35053234801</v>
      </c>
      <c r="F133" s="232">
        <v>76405.86656090201</v>
      </c>
      <c r="G133" s="203">
        <v>99189.456852999996</v>
      </c>
      <c r="I133" s="5"/>
      <c r="J133" s="5"/>
      <c r="K133" s="5"/>
      <c r="L133" s="5"/>
    </row>
    <row r="134" spans="1:12">
      <c r="A134" s="318"/>
      <c r="B134" s="90" t="s">
        <v>164</v>
      </c>
      <c r="C134" s="203">
        <v>449938.06763800001</v>
      </c>
      <c r="D134" s="232">
        <v>439204.45812000002</v>
      </c>
      <c r="E134" s="203">
        <v>454296.64678700001</v>
      </c>
      <c r="F134" s="232">
        <v>378648.12080199999</v>
      </c>
      <c r="G134" s="203">
        <v>369613.389364</v>
      </c>
      <c r="I134" s="5"/>
      <c r="J134" s="5"/>
      <c r="K134" s="5"/>
      <c r="L134" s="5"/>
    </row>
    <row r="135" spans="1:12" ht="11.25" hidden="1" customHeight="1" outlineLevel="1">
      <c r="A135" s="318"/>
      <c r="B135" s="90"/>
      <c r="C135" s="203">
        <v>0</v>
      </c>
      <c r="D135" s="232">
        <v>0</v>
      </c>
      <c r="E135" s="203">
        <v>0</v>
      </c>
      <c r="F135" s="232">
        <v>0</v>
      </c>
      <c r="G135" s="203">
        <v>0</v>
      </c>
      <c r="I135" s="5"/>
      <c r="J135" s="5"/>
      <c r="K135" s="5"/>
      <c r="L135" s="5"/>
    </row>
    <row r="136" spans="1:12" collapsed="1">
      <c r="A136" s="318"/>
      <c r="B136" s="91" t="s">
        <v>66</v>
      </c>
      <c r="C136" s="203"/>
      <c r="D136" s="232"/>
      <c r="E136" s="203"/>
      <c r="F136" s="232"/>
      <c r="G136" s="203"/>
      <c r="I136" s="5"/>
      <c r="J136" s="5"/>
      <c r="K136" s="5"/>
      <c r="L136" s="5"/>
    </row>
    <row r="137" spans="1:12">
      <c r="A137" s="318"/>
      <c r="B137" s="89" t="s">
        <v>266</v>
      </c>
      <c r="C137" s="159">
        <v>16514.295468031003</v>
      </c>
      <c r="D137" s="179">
        <v>12817.204448123</v>
      </c>
      <c r="E137" s="159">
        <v>13165.465968308999</v>
      </c>
      <c r="F137" s="179">
        <v>21677.441972292003</v>
      </c>
      <c r="G137" s="159">
        <v>20477.427784</v>
      </c>
      <c r="I137" s="5"/>
      <c r="J137" s="5"/>
      <c r="K137" s="5"/>
      <c r="L137" s="5"/>
    </row>
    <row r="138" spans="1:12">
      <c r="A138" s="318"/>
      <c r="B138" s="89" t="s">
        <v>78</v>
      </c>
      <c r="C138" s="159">
        <v>2259.0053556000003</v>
      </c>
      <c r="D138" s="179">
        <v>15440.462120578999</v>
      </c>
      <c r="E138" s="159">
        <v>1449.375031779</v>
      </c>
      <c r="F138" s="179">
        <v>2339.9737988679999</v>
      </c>
      <c r="G138" s="159">
        <v>2247.4059849999999</v>
      </c>
      <c r="I138" s="5"/>
      <c r="J138" s="5"/>
      <c r="K138" s="5"/>
      <c r="L138" s="5"/>
    </row>
    <row r="139" spans="1:12" ht="11.25" hidden="1" customHeight="1" outlineLevel="1">
      <c r="A139" s="318"/>
      <c r="B139" s="89"/>
      <c r="C139" s="203">
        <v>0</v>
      </c>
      <c r="D139" s="232">
        <v>0</v>
      </c>
      <c r="E139" s="203">
        <v>0</v>
      </c>
      <c r="F139" s="232">
        <v>0</v>
      </c>
      <c r="G139" s="203">
        <v>0</v>
      </c>
      <c r="I139" s="5"/>
      <c r="J139" s="5"/>
      <c r="K139" s="5"/>
      <c r="L139" s="5"/>
    </row>
    <row r="140" spans="1:12" collapsed="1">
      <c r="A140" s="318"/>
      <c r="B140" s="89" t="s">
        <v>267</v>
      </c>
      <c r="C140" s="203">
        <v>75555.028897540004</v>
      </c>
      <c r="D140" s="232">
        <v>75476.055680325473</v>
      </c>
      <c r="E140" s="203">
        <v>92227.255831936636</v>
      </c>
      <c r="F140" s="232">
        <v>90486.010851901461</v>
      </c>
      <c r="G140" s="203">
        <v>105345.14406700895</v>
      </c>
      <c r="I140" s="5"/>
      <c r="J140" s="5"/>
      <c r="K140" s="5"/>
      <c r="L140" s="5"/>
    </row>
    <row r="141" spans="1:12" ht="11.25" hidden="1" customHeight="1" outlineLevel="1">
      <c r="A141" s="318"/>
      <c r="B141" s="321"/>
      <c r="C141" s="203">
        <v>0</v>
      </c>
      <c r="D141" s="232">
        <v>0</v>
      </c>
      <c r="E141" s="203">
        <v>0</v>
      </c>
      <c r="F141" s="232">
        <v>0</v>
      </c>
      <c r="G141" s="203">
        <v>0</v>
      </c>
      <c r="I141" s="5"/>
      <c r="J141" s="5"/>
      <c r="K141" s="5"/>
      <c r="L141" s="5"/>
    </row>
    <row r="142" spans="1:12" collapsed="1">
      <c r="A142" s="27"/>
      <c r="B142" s="89" t="s">
        <v>180</v>
      </c>
      <c r="C142" s="159">
        <v>878403.72288140212</v>
      </c>
      <c r="D142" s="179">
        <v>913999.32199249847</v>
      </c>
      <c r="E142" s="159">
        <v>973951.68552699243</v>
      </c>
      <c r="F142" s="179">
        <v>814802.8065141706</v>
      </c>
      <c r="G142" s="159">
        <v>834914.68516699097</v>
      </c>
      <c r="I142" s="5"/>
      <c r="J142" s="5"/>
      <c r="K142" s="5"/>
      <c r="L142" s="5"/>
    </row>
    <row r="143" spans="1:12">
      <c r="A143" s="27"/>
      <c r="B143" s="89" t="s">
        <v>333</v>
      </c>
      <c r="C143" s="159">
        <v>55387.382979280002</v>
      </c>
      <c r="D143" s="179">
        <v>56547.358045599998</v>
      </c>
      <c r="E143" s="159">
        <v>59854.204988525009</v>
      </c>
      <c r="F143" s="179">
        <v>58829.710069789995</v>
      </c>
      <c r="G143" s="159">
        <v>54525.075850000001</v>
      </c>
      <c r="I143" s="5"/>
      <c r="J143" s="5"/>
      <c r="K143" s="5"/>
      <c r="L143" s="5"/>
    </row>
    <row r="144" spans="1:12" ht="22.5">
      <c r="A144" s="27"/>
      <c r="B144" s="322" t="s">
        <v>334</v>
      </c>
      <c r="C144" s="206">
        <v>933791.10586068209</v>
      </c>
      <c r="D144" s="298">
        <v>970546.68003809848</v>
      </c>
      <c r="E144" s="206">
        <v>1033805.8905155174</v>
      </c>
      <c r="F144" s="298">
        <v>873632.51658396062</v>
      </c>
      <c r="G144" s="206">
        <v>889439.76101699099</v>
      </c>
      <c r="I144" s="5"/>
      <c r="J144" s="5"/>
      <c r="K144" s="5"/>
      <c r="L144" s="5"/>
    </row>
    <row r="145" spans="1:12" s="324" customFormat="1">
      <c r="B145" s="432" t="s">
        <v>332</v>
      </c>
      <c r="C145" s="325"/>
      <c r="D145" s="325"/>
      <c r="E145" s="325"/>
      <c r="F145" s="325"/>
      <c r="G145" s="325"/>
      <c r="I145" s="326"/>
      <c r="J145" s="326"/>
      <c r="K145" s="326"/>
      <c r="L145" s="326"/>
    </row>
    <row r="146" spans="1:12" s="324" customFormat="1">
      <c r="B146" s="323"/>
      <c r="C146" s="325"/>
      <c r="D146" s="325"/>
      <c r="E146" s="325"/>
      <c r="F146" s="325"/>
      <c r="G146" s="325"/>
      <c r="I146" s="326"/>
      <c r="J146" s="326"/>
      <c r="K146" s="326"/>
      <c r="L146" s="326"/>
    </row>
    <row r="147" spans="1:12">
      <c r="B147" s="96"/>
      <c r="C147" s="96"/>
      <c r="D147" s="96"/>
      <c r="E147" s="96"/>
      <c r="F147" s="23"/>
      <c r="G147" s="23"/>
    </row>
    <row r="148" spans="1:12">
      <c r="B148" s="1" t="s">
        <v>148</v>
      </c>
      <c r="G148" s="129" t="str">
        <f>G108</f>
        <v>Amount in US$ Mn</v>
      </c>
    </row>
    <row r="149" spans="1:12" s="234" customFormat="1" ht="12" customHeight="1">
      <c r="B149" s="466" t="s">
        <v>0</v>
      </c>
      <c r="C149" s="478" t="s">
        <v>1</v>
      </c>
      <c r="D149" s="476"/>
      <c r="E149" s="476"/>
      <c r="F149" s="476"/>
      <c r="G149" s="476"/>
    </row>
    <row r="150" spans="1:12" s="234" customFormat="1" ht="12" customHeight="1">
      <c r="B150" s="480"/>
      <c r="C150" s="230">
        <f>'Trends file-4'!$C$6</f>
        <v>42916</v>
      </c>
      <c r="D150" s="230">
        <f>'Trends file-4'!$D$6</f>
        <v>42825</v>
      </c>
      <c r="E150" s="230">
        <f>'Trends file-4'!$E$6</f>
        <v>42735</v>
      </c>
      <c r="F150" s="230">
        <f>'Trends file-4'!$F$6</f>
        <v>42643</v>
      </c>
      <c r="G150" s="230">
        <f>'Trends file-4'!$G$6</f>
        <v>42551</v>
      </c>
    </row>
    <row r="151" spans="1:12">
      <c r="A151" s="318"/>
      <c r="B151" s="90" t="s">
        <v>64</v>
      </c>
      <c r="C151" s="201">
        <v>6742.9153149736767</v>
      </c>
      <c r="D151" s="231">
        <v>6673.5878825887712</v>
      </c>
      <c r="E151" s="201">
        <v>6758.8926763293193</v>
      </c>
      <c r="F151" s="231">
        <v>7119.3011450023287</v>
      </c>
      <c r="G151" s="201">
        <v>7318.5015444057744</v>
      </c>
    </row>
    <row r="152" spans="1:12" ht="22.5">
      <c r="A152" s="318"/>
      <c r="B152" s="90" t="s">
        <v>65</v>
      </c>
      <c r="C152" s="203">
        <v>1352.3771124740319</v>
      </c>
      <c r="D152" s="232">
        <v>2247.438888753185</v>
      </c>
      <c r="E152" s="203">
        <v>2464.4733239948182</v>
      </c>
      <c r="F152" s="232">
        <v>1146.9769055153047</v>
      </c>
      <c r="G152" s="203">
        <v>1468.9293869381709</v>
      </c>
    </row>
    <row r="153" spans="1:12">
      <c r="A153" s="318"/>
      <c r="B153" s="90" t="s">
        <v>164</v>
      </c>
      <c r="C153" s="203">
        <v>6967.1425772375351</v>
      </c>
      <c r="D153" s="232">
        <v>6772.6207882806484</v>
      </c>
      <c r="E153" s="203">
        <v>6688.2097429076193</v>
      </c>
      <c r="F153" s="232">
        <v>5684.1270104631094</v>
      </c>
      <c r="G153" s="203">
        <v>5473.7266103517213</v>
      </c>
    </row>
    <row r="154" spans="1:12" ht="11.25" hidden="1" customHeight="1" outlineLevel="1">
      <c r="A154" s="318"/>
      <c r="B154" s="90"/>
      <c r="C154" s="203">
        <v>0</v>
      </c>
      <c r="D154" s="232">
        <v>0</v>
      </c>
      <c r="E154" s="203">
        <v>0</v>
      </c>
      <c r="F154" s="232">
        <v>0</v>
      </c>
      <c r="G154" s="203">
        <v>0</v>
      </c>
    </row>
    <row r="155" spans="1:12" collapsed="1">
      <c r="A155" s="318"/>
      <c r="B155" s="91" t="s">
        <v>66</v>
      </c>
      <c r="C155" s="203"/>
      <c r="D155" s="232"/>
      <c r="E155" s="203"/>
      <c r="F155" s="232"/>
      <c r="G155" s="203"/>
    </row>
    <row r="156" spans="1:12">
      <c r="A156" s="318"/>
      <c r="B156" s="89" t="s">
        <v>266</v>
      </c>
      <c r="C156" s="159">
        <v>255.7184185201456</v>
      </c>
      <c r="D156" s="179">
        <v>197.64386196026217</v>
      </c>
      <c r="E156" s="159">
        <v>193.82356964753774</v>
      </c>
      <c r="F156" s="179">
        <v>325.41382529898681</v>
      </c>
      <c r="G156" s="159">
        <v>303.25698310255456</v>
      </c>
    </row>
    <row r="157" spans="1:12">
      <c r="A157" s="318"/>
      <c r="B157" s="89" t="s">
        <v>78</v>
      </c>
      <c r="C157" s="159">
        <v>34.979952858470114</v>
      </c>
      <c r="D157" s="179">
        <v>238.09502113460294</v>
      </c>
      <c r="E157" s="159">
        <v>21.337873121516377</v>
      </c>
      <c r="F157" s="179">
        <v>35.126830276484277</v>
      </c>
      <c r="G157" s="159">
        <v>33.282576601258789</v>
      </c>
    </row>
    <row r="158" spans="1:12" ht="11.25" hidden="1" customHeight="1" outlineLevel="1">
      <c r="A158" s="318"/>
      <c r="B158" s="89"/>
      <c r="C158" s="203">
        <v>14.904129230721587</v>
      </c>
      <c r="D158" s="232">
        <v>8.5443460868003083</v>
      </c>
      <c r="E158" s="203">
        <v>3.019028453132131</v>
      </c>
      <c r="F158" s="232">
        <v>11.45791984970352</v>
      </c>
      <c r="G158" s="203">
        <v>12.38370153276564</v>
      </c>
    </row>
    <row r="159" spans="1:12" collapsed="1">
      <c r="A159" s="318"/>
      <c r="B159" s="89" t="s">
        <v>267</v>
      </c>
      <c r="C159" s="203">
        <v>1169.9447026562402</v>
      </c>
      <c r="D159" s="232">
        <v>1163.8559087174322</v>
      </c>
      <c r="E159" s="203">
        <v>1357.7807262706904</v>
      </c>
      <c r="F159" s="232">
        <v>1358.3428785093668</v>
      </c>
      <c r="G159" s="203">
        <v>1560.0909895151267</v>
      </c>
    </row>
    <row r="160" spans="1:12" ht="11.25" hidden="1" customHeight="1" outlineLevel="1">
      <c r="A160" s="318"/>
      <c r="B160" s="321"/>
      <c r="C160" s="203">
        <v>0</v>
      </c>
      <c r="D160" s="232">
        <v>0</v>
      </c>
      <c r="E160" s="203">
        <v>0</v>
      </c>
      <c r="F160" s="232">
        <v>0</v>
      </c>
      <c r="G160" s="203">
        <v>0</v>
      </c>
    </row>
    <row r="161" spans="1:12" collapsed="1">
      <c r="A161" s="318"/>
      <c r="B161" s="89" t="s">
        <v>180</v>
      </c>
      <c r="C161" s="159">
        <v>13601.791930650386</v>
      </c>
      <c r="D161" s="179">
        <v>14094.052767810308</v>
      </c>
      <c r="E161" s="159">
        <v>14338.633574192014</v>
      </c>
      <c r="F161" s="179">
        <v>12231.521526895905</v>
      </c>
      <c r="G161" s="159">
        <v>12364.526992476725</v>
      </c>
    </row>
    <row r="162" spans="1:12">
      <c r="A162" s="318"/>
      <c r="B162" s="89" t="s">
        <v>333</v>
      </c>
      <c r="C162" s="159">
        <v>857.65535737503876</v>
      </c>
      <c r="D162" s="179">
        <v>871.97159669390908</v>
      </c>
      <c r="E162" s="159">
        <v>881.18078746448305</v>
      </c>
      <c r="F162" s="179">
        <v>883.13007685641367</v>
      </c>
      <c r="G162" s="159">
        <v>807.47983487597185</v>
      </c>
    </row>
    <row r="163" spans="1:12" ht="22.5">
      <c r="A163" s="318"/>
      <c r="B163" s="322" t="s">
        <v>334</v>
      </c>
      <c r="C163" s="206">
        <v>14459.447288025425</v>
      </c>
      <c r="D163" s="298">
        <v>14966.024364504217</v>
      </c>
      <c r="E163" s="206">
        <v>15219.814361656498</v>
      </c>
      <c r="F163" s="298">
        <v>13114.65160375232</v>
      </c>
      <c r="G163" s="206">
        <v>13172.006827352698</v>
      </c>
    </row>
    <row r="164" spans="1:12" s="324" customFormat="1">
      <c r="A164" s="318"/>
      <c r="B164" s="432" t="s">
        <v>332</v>
      </c>
      <c r="C164" s="325"/>
      <c r="D164" s="325"/>
      <c r="E164" s="325"/>
      <c r="F164" s="325"/>
      <c r="G164" s="325"/>
      <c r="I164" s="326"/>
      <c r="J164" s="326"/>
      <c r="K164" s="326"/>
      <c r="L164" s="326"/>
    </row>
    <row r="165" spans="1:12" s="324" customFormat="1">
      <c r="B165" s="323"/>
      <c r="C165" s="325"/>
      <c r="D165" s="325"/>
      <c r="E165" s="325"/>
      <c r="F165" s="325"/>
      <c r="G165" s="325"/>
      <c r="I165" s="326"/>
      <c r="J165" s="326"/>
      <c r="K165" s="326"/>
      <c r="L165" s="326"/>
    </row>
    <row r="167" spans="1:12">
      <c r="A167" s="26">
        <v>5.5</v>
      </c>
      <c r="B167" s="1" t="s">
        <v>174</v>
      </c>
      <c r="C167" s="1"/>
      <c r="D167" s="1"/>
      <c r="E167" s="1"/>
      <c r="G167" s="100"/>
    </row>
    <row r="168" spans="1:12">
      <c r="G168" s="31" t="s">
        <v>261</v>
      </c>
    </row>
    <row r="169" spans="1:12" s="234" customFormat="1" ht="12" customHeight="1">
      <c r="B169" s="481" t="s">
        <v>0</v>
      </c>
      <c r="C169" s="475" t="s">
        <v>1</v>
      </c>
      <c r="D169" s="476"/>
      <c r="E169" s="476"/>
      <c r="F169" s="476"/>
      <c r="G169" s="476"/>
    </row>
    <row r="170" spans="1:12" s="234" customFormat="1" ht="12" customHeight="1">
      <c r="A170" s="318"/>
      <c r="B170" s="481"/>
      <c r="C170" s="230">
        <f>'Trends file-4'!$C$6</f>
        <v>42916</v>
      </c>
      <c r="D170" s="230">
        <f>'Trends file-4'!$D$6</f>
        <v>42825</v>
      </c>
      <c r="E170" s="230">
        <f>'Trends file-4'!$E$6</f>
        <v>42735</v>
      </c>
      <c r="F170" s="230">
        <f>'Trends file-4'!$F$6</f>
        <v>42643</v>
      </c>
      <c r="G170" s="230">
        <f>'Trends file-4'!$G$6</f>
        <v>42551</v>
      </c>
    </row>
    <row r="171" spans="1:12">
      <c r="A171" s="318"/>
      <c r="B171" s="187" t="s">
        <v>131</v>
      </c>
      <c r="C171" s="198">
        <v>19365.695821487465</v>
      </c>
      <c r="D171" s="290">
        <v>18531.835641653044</v>
      </c>
      <c r="E171" s="198">
        <v>18689.16015686591</v>
      </c>
      <c r="F171" s="290">
        <v>18134.625353467378</v>
      </c>
      <c r="G171" s="198">
        <v>17214.987447247207</v>
      </c>
    </row>
    <row r="172" spans="1:12">
      <c r="A172" s="318"/>
      <c r="B172" s="187" t="s">
        <v>251</v>
      </c>
      <c r="C172" s="159">
        <v>1340.4179342936334</v>
      </c>
      <c r="D172" s="179">
        <v>1402.5128057664092</v>
      </c>
      <c r="E172" s="159">
        <v>1409.3920424820949</v>
      </c>
      <c r="F172" s="179">
        <v>1284.381398434708</v>
      </c>
      <c r="G172" s="159">
        <v>1457.9846282821213</v>
      </c>
    </row>
    <row r="173" spans="1:12">
      <c r="A173" s="318"/>
      <c r="B173" s="187" t="s">
        <v>132</v>
      </c>
      <c r="C173" s="203">
        <v>386.16240989871358</v>
      </c>
      <c r="D173" s="232">
        <v>80.703377741759141</v>
      </c>
      <c r="E173" s="203">
        <v>1259.0691641998219</v>
      </c>
      <c r="F173" s="232">
        <v>3023.413458235289</v>
      </c>
      <c r="G173" s="203">
        <v>3093.1253801320381</v>
      </c>
    </row>
    <row r="174" spans="1:12">
      <c r="A174" s="318"/>
      <c r="B174" s="187" t="s">
        <v>133</v>
      </c>
      <c r="C174" s="203">
        <v>-2818.426880302638</v>
      </c>
      <c r="D174" s="232">
        <v>-852.64777691393192</v>
      </c>
      <c r="E174" s="203">
        <v>-2000.4178098966895</v>
      </c>
      <c r="F174" s="232">
        <v>-3385.8826014181595</v>
      </c>
      <c r="G174" s="203">
        <v>-2366.9090215240676</v>
      </c>
    </row>
    <row r="175" spans="1:12">
      <c r="A175" s="318"/>
      <c r="B175" s="205" t="s">
        <v>9</v>
      </c>
      <c r="C175" s="206">
        <v>18273.849285377171</v>
      </c>
      <c r="D175" s="298">
        <v>19162.404048247281</v>
      </c>
      <c r="E175" s="206">
        <v>19357.203553651136</v>
      </c>
      <c r="F175" s="298">
        <v>19056.537608719213</v>
      </c>
      <c r="G175" s="206">
        <v>19399.188434137297</v>
      </c>
    </row>
  </sheetData>
  <mergeCells count="39"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4 H31:XFD34 A169:XFD169 A168:F168 A61:XFD62 H168:XFD168 B75:XFD75 B67:B73 H67:XFD73 A105 B93:B95 H93:XFD95 A127:XFD131 B111:B114 H111:XFD114 A147:XFD147 B132:B136 H132:XFD142 A166:XFD167 A154:B155 H151:XFD161 B173:B175 B171 H171:XFD175 H18:XFD18 B109:XFD110 B116:XFD116 B151:B153 B157:B158 B170:XFD170 A65:XFD66 A64:F64 H64:XFD64 A145:A146 C145:XFD146 B138:B139 B141:B142 A164:A165 C164:XFD165 B160 A63 C63:XFD63 A97:XFD97 A89 C89:XFD89 A117 A108:XFD108 A107 C107:XFD107 C117:XFD117 H105:XFD105 A35:XFD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showGridLines="0" view="pageBreakPreview" zoomScaleNormal="100" zoomScaleSheetLayoutView="100" workbookViewId="0"/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311" t="s">
        <v>13</v>
      </c>
      <c r="F1" s="66">
        <f>1000</f>
        <v>1000</v>
      </c>
    </row>
    <row r="3" spans="1:12">
      <c r="A3" s="22" t="s">
        <v>76</v>
      </c>
    </row>
    <row r="5" spans="1:12">
      <c r="A5" s="186" t="s">
        <v>19</v>
      </c>
      <c r="B5" s="186" t="s">
        <v>20</v>
      </c>
      <c r="C5" s="230">
        <f>'Trends file-5-SCH'!C10</f>
        <v>42916</v>
      </c>
      <c r="D5" s="230">
        <f>'Trends file-5-SCH'!D10</f>
        <v>42825</v>
      </c>
      <c r="E5" s="230">
        <f>'Trends file-5-SCH'!E10</f>
        <v>42735</v>
      </c>
      <c r="F5" s="230">
        <f>'Trends file-5-SCH'!F10</f>
        <v>42643</v>
      </c>
      <c r="G5" s="230">
        <f>'Trends file-5-SCH'!G10</f>
        <v>42551</v>
      </c>
    </row>
    <row r="6" spans="1:12">
      <c r="A6" s="24"/>
      <c r="B6" s="170"/>
      <c r="C6" s="157"/>
      <c r="D6" s="173"/>
      <c r="E6" s="157"/>
      <c r="F6" s="173"/>
      <c r="G6" s="157"/>
    </row>
    <row r="7" spans="1:12">
      <c r="A7" s="24" t="s">
        <v>63</v>
      </c>
      <c r="B7" s="171" t="s">
        <v>21</v>
      </c>
      <c r="C7" s="158">
        <v>297841.19777722581</v>
      </c>
      <c r="D7" s="264">
        <v>290329.49577722588</v>
      </c>
      <c r="E7" s="158">
        <v>282270.39977722586</v>
      </c>
      <c r="F7" s="264">
        <v>276142.78577722592</v>
      </c>
      <c r="G7" s="158">
        <v>271614.83677722584</v>
      </c>
      <c r="I7" s="101"/>
      <c r="J7" s="101"/>
      <c r="K7" s="101"/>
      <c r="L7" s="101"/>
    </row>
    <row r="8" spans="1:12">
      <c r="A8" s="28"/>
      <c r="B8" s="29"/>
      <c r="C8" s="159"/>
      <c r="D8" s="179"/>
      <c r="E8" s="159"/>
      <c r="F8" s="179"/>
      <c r="G8" s="159"/>
      <c r="I8" s="101"/>
      <c r="J8" s="101"/>
      <c r="K8" s="101"/>
      <c r="L8" s="101"/>
    </row>
    <row r="9" spans="1:12">
      <c r="A9" s="24" t="s">
        <v>28</v>
      </c>
      <c r="B9" s="29"/>
      <c r="C9" s="159"/>
      <c r="D9" s="179"/>
      <c r="E9" s="159"/>
      <c r="F9" s="179"/>
      <c r="G9" s="159"/>
      <c r="I9" s="101"/>
      <c r="J9" s="101"/>
      <c r="K9" s="101"/>
      <c r="L9" s="101"/>
    </row>
    <row r="10" spans="1:12">
      <c r="A10" s="65" t="s">
        <v>101</v>
      </c>
      <c r="B10" s="29" t="s">
        <v>21</v>
      </c>
      <c r="C10" s="159">
        <v>280647.31699999998</v>
      </c>
      <c r="D10" s="179">
        <v>273648.38299999997</v>
      </c>
      <c r="E10" s="159">
        <v>265852.60499999998</v>
      </c>
      <c r="F10" s="179">
        <v>259940.666</v>
      </c>
      <c r="G10" s="159">
        <v>255734.65</v>
      </c>
      <c r="I10" s="101"/>
      <c r="J10" s="379"/>
      <c r="K10" s="101"/>
      <c r="L10" s="101"/>
    </row>
    <row r="11" spans="1:12">
      <c r="A11" s="131" t="s">
        <v>135</v>
      </c>
      <c r="B11" s="29" t="s">
        <v>23</v>
      </c>
      <c r="C11" s="160">
        <v>0.96870000000000001</v>
      </c>
      <c r="D11" s="177">
        <v>0.9728</v>
      </c>
      <c r="E11" s="160">
        <v>0.97209999999999996</v>
      </c>
      <c r="F11" s="177">
        <v>0.97350000000000003</v>
      </c>
      <c r="G11" s="160">
        <v>0.97529999999999994</v>
      </c>
      <c r="I11" s="101"/>
      <c r="J11" s="101"/>
      <c r="K11" s="101"/>
      <c r="L11" s="101"/>
    </row>
    <row r="12" spans="1:12">
      <c r="A12" s="65" t="s">
        <v>47</v>
      </c>
      <c r="B12" s="29" t="s">
        <v>21</v>
      </c>
      <c r="C12" s="159">
        <v>6998.9340000000002</v>
      </c>
      <c r="D12" s="179">
        <v>7795.7780000000002</v>
      </c>
      <c r="E12" s="159">
        <v>5911.9390000000003</v>
      </c>
      <c r="F12" s="179">
        <v>4206.0159999999996</v>
      </c>
      <c r="G12" s="159">
        <v>4497.3869999999997</v>
      </c>
      <c r="I12" s="101"/>
      <c r="J12" s="101"/>
      <c r="K12" s="101"/>
      <c r="L12" s="101"/>
    </row>
    <row r="13" spans="1:12">
      <c r="A13" s="132" t="s">
        <v>141</v>
      </c>
      <c r="B13" s="29" t="s">
        <v>23</v>
      </c>
      <c r="C13" s="160">
        <v>0.93752911594732968</v>
      </c>
      <c r="D13" s="177">
        <v>0.93663112564418116</v>
      </c>
      <c r="E13" s="160">
        <v>0.9365957425920276</v>
      </c>
      <c r="F13" s="177">
        <v>0.93702492091022038</v>
      </c>
      <c r="G13" s="160">
        <v>0.93877815149413657</v>
      </c>
      <c r="I13" s="101"/>
      <c r="J13" s="101"/>
      <c r="K13" s="101"/>
      <c r="L13" s="101"/>
    </row>
    <row r="14" spans="1:12">
      <c r="A14" s="133" t="s">
        <v>48</v>
      </c>
      <c r="B14" s="29" t="s">
        <v>23</v>
      </c>
      <c r="C14" s="161">
        <v>3.8053702720668679E-2</v>
      </c>
      <c r="D14" s="252">
        <v>3.6269536116305984E-2</v>
      </c>
      <c r="E14" s="161">
        <v>4.1295691790030876E-2</v>
      </c>
      <c r="F14" s="252">
        <v>3.6675979820503815E-2</v>
      </c>
      <c r="G14" s="161">
        <v>3.5652380422221026E-2</v>
      </c>
      <c r="I14" s="101"/>
      <c r="J14" s="101"/>
      <c r="K14" s="101"/>
      <c r="L14" s="101"/>
    </row>
    <row r="15" spans="1:12" ht="4.7" customHeight="1">
      <c r="A15" s="133"/>
      <c r="B15" s="29"/>
      <c r="C15" s="161"/>
      <c r="D15" s="252"/>
      <c r="E15" s="161"/>
      <c r="F15" s="252"/>
      <c r="G15" s="161"/>
      <c r="I15" s="101"/>
      <c r="J15" s="101"/>
      <c r="K15" s="101"/>
      <c r="L15" s="101"/>
    </row>
    <row r="16" spans="1:12">
      <c r="A16" s="92" t="s">
        <v>95</v>
      </c>
      <c r="B16" s="144" t="s">
        <v>40</v>
      </c>
      <c r="C16" s="164">
        <v>154.48483312278125</v>
      </c>
      <c r="D16" s="254">
        <v>157.58472915121405</v>
      </c>
      <c r="E16" s="164">
        <v>172.02435272712242</v>
      </c>
      <c r="F16" s="254">
        <v>187.87110713727409</v>
      </c>
      <c r="G16" s="164">
        <v>195.73454080073296</v>
      </c>
      <c r="I16" s="101"/>
      <c r="J16" s="101"/>
      <c r="K16" s="101"/>
      <c r="L16" s="101"/>
    </row>
    <row r="17" spans="1:12">
      <c r="A17" s="92" t="s">
        <v>95</v>
      </c>
      <c r="B17" s="144" t="s">
        <v>161</v>
      </c>
      <c r="C17" s="162">
        <v>2.3972817761197138</v>
      </c>
      <c r="D17" s="253">
        <v>2.3490015897725156</v>
      </c>
      <c r="E17" s="162">
        <v>2.5434847618598679</v>
      </c>
      <c r="F17" s="253">
        <v>2.7986857085275583</v>
      </c>
      <c r="G17" s="162">
        <v>2.9298054595340521</v>
      </c>
      <c r="I17" s="101"/>
      <c r="J17" s="101"/>
      <c r="K17" s="101"/>
      <c r="L17" s="101"/>
    </row>
    <row r="18" spans="1:12" hidden="1">
      <c r="A18" s="132"/>
      <c r="B18" s="144"/>
      <c r="C18" s="268">
        <v>0</v>
      </c>
      <c r="D18" s="269">
        <v>0</v>
      </c>
      <c r="E18" s="268">
        <v>0</v>
      </c>
      <c r="F18" s="269">
        <v>0</v>
      </c>
      <c r="G18" s="268">
        <v>0</v>
      </c>
      <c r="I18" s="101"/>
      <c r="J18" s="101"/>
      <c r="K18" s="101"/>
      <c r="L18" s="101"/>
    </row>
    <row r="19" spans="1:12">
      <c r="A19" s="132" t="s">
        <v>123</v>
      </c>
      <c r="B19" s="144" t="s">
        <v>40</v>
      </c>
      <c r="C19" s="159">
        <v>264199.54644202371</v>
      </c>
      <c r="D19" s="179">
        <v>264006.90947157197</v>
      </c>
      <c r="E19" s="159">
        <v>283358.75282092427</v>
      </c>
      <c r="F19" s="179">
        <v>306055.33379748452</v>
      </c>
      <c r="G19" s="159">
        <v>318740.76383032516</v>
      </c>
      <c r="I19" s="101"/>
      <c r="J19" s="101"/>
      <c r="K19" s="101"/>
      <c r="L19" s="101"/>
    </row>
    <row r="20" spans="1:12" ht="4.7" customHeight="1">
      <c r="A20" s="44"/>
      <c r="B20" s="29"/>
      <c r="C20" s="164"/>
      <c r="D20" s="254"/>
      <c r="E20" s="164"/>
      <c r="F20" s="254"/>
      <c r="G20" s="164"/>
      <c r="I20" s="101"/>
      <c r="J20" s="101"/>
      <c r="K20" s="101"/>
      <c r="L20" s="101"/>
    </row>
    <row r="21" spans="1:12">
      <c r="A21" s="136" t="s">
        <v>369</v>
      </c>
      <c r="B21" s="29"/>
      <c r="C21" s="162"/>
      <c r="D21" s="253"/>
      <c r="E21" s="162"/>
      <c r="F21" s="253"/>
      <c r="G21" s="162"/>
      <c r="I21" s="101"/>
      <c r="J21" s="101"/>
      <c r="K21" s="101"/>
      <c r="L21" s="101"/>
    </row>
    <row r="22" spans="1:12">
      <c r="A22" s="315" t="s">
        <v>162</v>
      </c>
      <c r="B22" s="29" t="s">
        <v>163</v>
      </c>
      <c r="C22" s="159">
        <v>129146.70573</v>
      </c>
      <c r="D22" s="179">
        <v>129718.05126500012</v>
      </c>
      <c r="E22" s="159">
        <v>138130.20683899996</v>
      </c>
      <c r="F22" s="179">
        <v>147242.563501</v>
      </c>
      <c r="G22" s="159">
        <v>150419.99415099999</v>
      </c>
      <c r="I22" s="101"/>
      <c r="J22" s="101"/>
      <c r="K22" s="101"/>
      <c r="L22" s="101"/>
    </row>
    <row r="23" spans="1:12">
      <c r="A23" s="137" t="s">
        <v>28</v>
      </c>
      <c r="B23" s="29" t="s">
        <v>163</v>
      </c>
      <c r="C23" s="159">
        <v>128569.80308099999</v>
      </c>
      <c r="D23" s="179">
        <v>127612.35981400008</v>
      </c>
      <c r="E23" s="159">
        <v>135643.69329600004</v>
      </c>
      <c r="F23" s="179">
        <v>145065.17830699999</v>
      </c>
      <c r="G23" s="159">
        <v>148765.239221</v>
      </c>
      <c r="I23" s="101"/>
      <c r="J23" s="101"/>
      <c r="K23" s="101"/>
      <c r="L23" s="101"/>
    </row>
    <row r="24" spans="1:12">
      <c r="A24" s="137" t="s">
        <v>88</v>
      </c>
      <c r="B24" s="29" t="s">
        <v>163</v>
      </c>
      <c r="C24" s="159">
        <v>576.90264900001057</v>
      </c>
      <c r="D24" s="179">
        <v>2105.6914510000352</v>
      </c>
      <c r="E24" s="159">
        <v>2486.5135429999209</v>
      </c>
      <c r="F24" s="179">
        <v>2177.3851940000022</v>
      </c>
      <c r="G24" s="159">
        <v>1654.7549299999955</v>
      </c>
      <c r="I24" s="101"/>
      <c r="J24" s="101"/>
      <c r="K24" s="101"/>
      <c r="L24" s="101"/>
    </row>
    <row r="25" spans="1:12" ht="4.7" customHeight="1">
      <c r="A25" s="44"/>
      <c r="B25" s="29"/>
      <c r="C25" s="164"/>
      <c r="D25" s="254"/>
      <c r="E25" s="164"/>
      <c r="F25" s="254"/>
      <c r="G25" s="164"/>
      <c r="I25" s="101"/>
      <c r="J25" s="101"/>
      <c r="K25" s="101"/>
      <c r="L25" s="101"/>
    </row>
    <row r="26" spans="1:12">
      <c r="A26" s="136" t="s">
        <v>103</v>
      </c>
      <c r="B26" s="29"/>
      <c r="C26" s="162"/>
      <c r="D26" s="253"/>
      <c r="E26" s="162"/>
      <c r="F26" s="253"/>
      <c r="G26" s="162"/>
      <c r="I26" s="101"/>
      <c r="J26" s="101"/>
      <c r="K26" s="101"/>
      <c r="L26" s="101"/>
    </row>
    <row r="27" spans="1:12">
      <c r="A27" s="137" t="s">
        <v>115</v>
      </c>
      <c r="B27" s="29" t="s">
        <v>110</v>
      </c>
      <c r="C27" s="159">
        <v>421911.62540765997</v>
      </c>
      <c r="D27" s="179">
        <v>381236.12602492003</v>
      </c>
      <c r="E27" s="159">
        <v>330216.61634343001</v>
      </c>
      <c r="F27" s="179">
        <v>313403.13607383001</v>
      </c>
      <c r="G27" s="159">
        <v>314831.30049977999</v>
      </c>
      <c r="I27" s="101"/>
      <c r="J27" s="101"/>
      <c r="K27" s="101"/>
      <c r="L27" s="101"/>
    </row>
    <row r="28" spans="1:12">
      <c r="A28" s="135" t="s">
        <v>117</v>
      </c>
      <c r="B28" s="29" t="s">
        <v>40</v>
      </c>
      <c r="C28" s="159">
        <v>111.41414070027672</v>
      </c>
      <c r="D28" s="179">
        <v>114.31564152437926</v>
      </c>
      <c r="E28" s="159">
        <v>123.19972515217091</v>
      </c>
      <c r="F28" s="179">
        <v>131.58581162786314</v>
      </c>
      <c r="G28" s="159">
        <v>138.71663909649874</v>
      </c>
      <c r="I28" s="101"/>
      <c r="J28" s="101"/>
      <c r="K28" s="101"/>
      <c r="L28" s="101"/>
    </row>
    <row r="29" spans="1:12">
      <c r="A29" s="135" t="s">
        <v>124</v>
      </c>
      <c r="B29" s="29" t="s">
        <v>112</v>
      </c>
      <c r="C29" s="159">
        <v>506.95377516134562</v>
      </c>
      <c r="D29" s="179">
        <v>470.77721742517468</v>
      </c>
      <c r="E29" s="159">
        <v>418.78319814146624</v>
      </c>
      <c r="F29" s="179">
        <v>405.88234090112473</v>
      </c>
      <c r="G29" s="159">
        <v>414.2322518063288</v>
      </c>
      <c r="I29" s="101"/>
      <c r="J29" s="101"/>
      <c r="K29" s="101"/>
      <c r="L29" s="101"/>
    </row>
    <row r="30" spans="1:12">
      <c r="A30" s="135" t="s">
        <v>104</v>
      </c>
      <c r="B30" s="29" t="s">
        <v>111</v>
      </c>
      <c r="C30" s="268">
        <v>21.977179411439927</v>
      </c>
      <c r="D30" s="269">
        <v>24.282322358249758</v>
      </c>
      <c r="E30" s="268">
        <v>29.41849761378289</v>
      </c>
      <c r="F30" s="269">
        <v>32.419693681602716</v>
      </c>
      <c r="G30" s="268">
        <v>33.487648171189399</v>
      </c>
      <c r="I30" s="101"/>
      <c r="J30" s="101"/>
      <c r="K30" s="101"/>
      <c r="L30" s="101"/>
    </row>
    <row r="31" spans="1:12">
      <c r="A31" s="44"/>
      <c r="B31" s="29"/>
      <c r="C31" s="164"/>
      <c r="D31" s="254"/>
      <c r="E31" s="164"/>
      <c r="F31" s="254"/>
      <c r="G31" s="164"/>
      <c r="I31" s="101"/>
      <c r="J31" s="101"/>
      <c r="K31" s="101"/>
      <c r="L31" s="101"/>
    </row>
    <row r="32" spans="1:12">
      <c r="A32" s="136" t="s">
        <v>100</v>
      </c>
      <c r="B32" s="29"/>
      <c r="C32" s="162"/>
      <c r="D32" s="253"/>
      <c r="E32" s="162"/>
      <c r="F32" s="253"/>
      <c r="G32" s="162"/>
      <c r="I32" s="101"/>
      <c r="J32" s="101"/>
      <c r="K32" s="101"/>
      <c r="L32" s="101"/>
    </row>
    <row r="33" spans="1:12">
      <c r="A33" s="137" t="s">
        <v>119</v>
      </c>
      <c r="B33" s="29" t="s">
        <v>23</v>
      </c>
      <c r="C33" s="165">
        <v>0.27880207753645875</v>
      </c>
      <c r="D33" s="265">
        <v>0.27457665384134372</v>
      </c>
      <c r="E33" s="165">
        <v>0.28382392842018533</v>
      </c>
      <c r="F33" s="265">
        <v>0.29959527234959182</v>
      </c>
      <c r="G33" s="165">
        <v>0.29130219669445656</v>
      </c>
      <c r="I33" s="101"/>
      <c r="J33" s="101"/>
      <c r="K33" s="101"/>
      <c r="L33" s="101"/>
    </row>
    <row r="34" spans="1:12">
      <c r="A34" s="44" t="s">
        <v>126</v>
      </c>
      <c r="B34" s="29"/>
      <c r="C34" s="166"/>
      <c r="D34" s="266"/>
      <c r="E34" s="166"/>
      <c r="F34" s="266"/>
      <c r="G34" s="166"/>
      <c r="I34" s="101"/>
      <c r="J34" s="101"/>
      <c r="K34" s="101"/>
      <c r="L34" s="101"/>
    </row>
    <row r="35" spans="1:12">
      <c r="A35" s="134" t="s">
        <v>102</v>
      </c>
      <c r="B35" s="29"/>
      <c r="C35" s="159"/>
      <c r="D35" s="179"/>
      <c r="E35" s="159"/>
      <c r="F35" s="179"/>
      <c r="G35" s="159"/>
      <c r="I35" s="101"/>
      <c r="J35" s="101"/>
      <c r="K35" s="101"/>
      <c r="L35" s="101"/>
    </row>
    <row r="36" spans="1:12">
      <c r="A36" s="137" t="s">
        <v>120</v>
      </c>
      <c r="B36" s="29" t="s">
        <v>23</v>
      </c>
      <c r="C36" s="160">
        <v>5.524549044272066E-2</v>
      </c>
      <c r="D36" s="177">
        <v>5.4595996070812586E-2</v>
      </c>
      <c r="E36" s="160">
        <v>5.1918164567023153E-2</v>
      </c>
      <c r="F36" s="177">
        <v>4.9072250697451671E-2</v>
      </c>
      <c r="G36" s="160">
        <v>5.042463323109949E-2</v>
      </c>
      <c r="I36" s="101"/>
      <c r="J36" s="101"/>
      <c r="K36" s="101"/>
      <c r="L36" s="101"/>
    </row>
    <row r="37" spans="1:12">
      <c r="A37" s="137" t="s">
        <v>121</v>
      </c>
      <c r="B37" s="29" t="s">
        <v>23</v>
      </c>
      <c r="C37" s="160">
        <v>0.2194012429483401</v>
      </c>
      <c r="D37" s="177">
        <v>0.21526614144182124</v>
      </c>
      <c r="E37" s="160">
        <v>0.22759681993241568</v>
      </c>
      <c r="F37" s="177">
        <v>0.2465103009216128</v>
      </c>
      <c r="G37" s="160">
        <v>0.23694923003983576</v>
      </c>
      <c r="I37" s="101"/>
      <c r="J37" s="101"/>
      <c r="K37" s="101"/>
      <c r="L37" s="101"/>
    </row>
    <row r="38" spans="1:12">
      <c r="A38" s="137" t="s">
        <v>122</v>
      </c>
      <c r="B38" s="29" t="s">
        <v>23</v>
      </c>
      <c r="C38" s="160">
        <v>4.1553441453979576E-3</v>
      </c>
      <c r="D38" s="177">
        <v>4.7145163287099093E-3</v>
      </c>
      <c r="E38" s="160">
        <v>4.3089439207464652E-3</v>
      </c>
      <c r="F38" s="177">
        <v>4.0127207305273357E-3</v>
      </c>
      <c r="G38" s="160">
        <v>3.9283334235213282E-3</v>
      </c>
      <c r="I38" s="101"/>
      <c r="J38" s="101"/>
      <c r="K38" s="101"/>
      <c r="L38" s="101"/>
    </row>
    <row r="39" spans="1:12">
      <c r="A39" s="137"/>
      <c r="B39" s="29"/>
      <c r="C39" s="159"/>
      <c r="D39" s="179"/>
      <c r="E39" s="159"/>
      <c r="F39" s="179"/>
      <c r="G39" s="159"/>
      <c r="I39" s="101"/>
      <c r="J39" s="101"/>
      <c r="K39" s="101"/>
      <c r="L39" s="101"/>
    </row>
    <row r="40" spans="1:12">
      <c r="A40" s="134" t="s">
        <v>105</v>
      </c>
      <c r="B40" s="29"/>
      <c r="C40" s="159"/>
      <c r="D40" s="179"/>
      <c r="E40" s="159"/>
      <c r="F40" s="179"/>
      <c r="G40" s="159"/>
      <c r="I40" s="101"/>
      <c r="J40" s="101"/>
      <c r="K40" s="101"/>
      <c r="L40" s="101"/>
    </row>
    <row r="41" spans="1:12">
      <c r="A41" s="138" t="s">
        <v>106</v>
      </c>
      <c r="B41" s="29" t="s">
        <v>21</v>
      </c>
      <c r="C41" s="159">
        <v>62560.231</v>
      </c>
      <c r="D41" s="179">
        <v>57362.376999999993</v>
      </c>
      <c r="E41" s="159">
        <v>54915.071000000004</v>
      </c>
      <c r="F41" s="179">
        <v>62659.046999999999</v>
      </c>
      <c r="G41" s="159">
        <v>58902.69</v>
      </c>
      <c r="I41" s="101"/>
      <c r="J41" s="101"/>
      <c r="K41" s="101"/>
      <c r="L41" s="101"/>
    </row>
    <row r="42" spans="1:12" s="145" customFormat="1">
      <c r="A42" s="140" t="s">
        <v>190</v>
      </c>
      <c r="B42" s="172" t="s">
        <v>21</v>
      </c>
      <c r="C42" s="174">
        <v>48910.793999999994</v>
      </c>
      <c r="D42" s="259">
        <v>42715.53899999999</v>
      </c>
      <c r="E42" s="174">
        <v>37689.667000000001</v>
      </c>
      <c r="F42" s="259">
        <v>41335.493000000002</v>
      </c>
      <c r="G42" s="174">
        <v>36572.358</v>
      </c>
      <c r="I42" s="146"/>
      <c r="J42" s="146"/>
      <c r="K42" s="146"/>
      <c r="L42" s="146"/>
    </row>
    <row r="43" spans="1:12">
      <c r="A43" s="139" t="s">
        <v>107</v>
      </c>
      <c r="B43" s="29" t="s">
        <v>23</v>
      </c>
      <c r="C43" s="169">
        <v>0.22291405337040868</v>
      </c>
      <c r="D43" s="267">
        <v>0.20962074166540934</v>
      </c>
      <c r="E43" s="169">
        <v>0.20656209481189775</v>
      </c>
      <c r="F43" s="267">
        <v>0.24105134438641471</v>
      </c>
      <c r="G43" s="169">
        <v>0.23032737253242766</v>
      </c>
      <c r="I43" s="101"/>
      <c r="J43" s="101"/>
      <c r="K43" s="101"/>
      <c r="L43" s="101"/>
    </row>
    <row r="44" spans="1:12">
      <c r="A44" s="138" t="s">
        <v>108</v>
      </c>
      <c r="B44" s="29" t="s">
        <v>113</v>
      </c>
      <c r="C44" s="159">
        <v>472384.98549621191</v>
      </c>
      <c r="D44" s="179">
        <v>225109.16216484655</v>
      </c>
      <c r="E44" s="159">
        <v>171817.38254744984</v>
      </c>
      <c r="F44" s="179">
        <v>178125.42699954845</v>
      </c>
      <c r="G44" s="159">
        <v>158034.66776192954</v>
      </c>
      <c r="I44" s="101"/>
      <c r="J44" s="101"/>
      <c r="K44" s="101"/>
      <c r="L44" s="101"/>
    </row>
    <row r="45" spans="1:12">
      <c r="A45" s="141" t="s">
        <v>118</v>
      </c>
      <c r="B45" s="29" t="s">
        <v>40</v>
      </c>
      <c r="C45" s="159">
        <v>155.93241782404777</v>
      </c>
      <c r="D45" s="179">
        <v>162.44258829315254</v>
      </c>
      <c r="E45" s="159">
        <v>174.72322794838746</v>
      </c>
      <c r="F45" s="179">
        <v>200.75676784289612</v>
      </c>
      <c r="G45" s="159">
        <v>201.66618991247734</v>
      </c>
      <c r="I45" s="101"/>
      <c r="J45" s="101"/>
      <c r="K45" s="101"/>
      <c r="L45" s="101"/>
    </row>
    <row r="46" spans="1:12">
      <c r="A46" s="138" t="s">
        <v>116</v>
      </c>
      <c r="B46" s="29" t="s">
        <v>114</v>
      </c>
      <c r="C46" s="159">
        <v>2611.2859734937647</v>
      </c>
      <c r="D46" s="179">
        <v>1331.1426736862429</v>
      </c>
      <c r="E46" s="159">
        <v>972.41566722268635</v>
      </c>
      <c r="F46" s="179">
        <v>999.9950849456859</v>
      </c>
      <c r="G46" s="159">
        <v>904.12544989928222</v>
      </c>
      <c r="I46" s="101"/>
      <c r="J46" s="101"/>
      <c r="K46" s="101"/>
      <c r="L46" s="101"/>
    </row>
    <row r="47" spans="1:12">
      <c r="A47" s="138" t="s">
        <v>109</v>
      </c>
      <c r="B47" s="29" t="s">
        <v>111</v>
      </c>
      <c r="C47" s="270">
        <v>5.9714799300751551</v>
      </c>
      <c r="D47" s="271">
        <v>12.203243987611884</v>
      </c>
      <c r="E47" s="270">
        <v>17.967956897220091</v>
      </c>
      <c r="F47" s="271">
        <v>20.075775457816384</v>
      </c>
      <c r="G47" s="270">
        <v>22.305111523510657</v>
      </c>
      <c r="I47" s="101"/>
      <c r="J47" s="101"/>
      <c r="K47" s="101"/>
      <c r="L47" s="101"/>
    </row>
    <row r="48" spans="1:12">
      <c r="A48" s="28"/>
      <c r="B48" s="29"/>
      <c r="C48" s="160"/>
      <c r="D48" s="177"/>
      <c r="E48" s="160"/>
      <c r="F48" s="177"/>
      <c r="G48" s="160"/>
      <c r="I48" s="101"/>
      <c r="J48" s="101"/>
      <c r="K48" s="101"/>
      <c r="L48" s="101"/>
    </row>
    <row r="49" spans="1:12">
      <c r="A49" s="24" t="s">
        <v>249</v>
      </c>
      <c r="B49" s="29"/>
      <c r="C49" s="160"/>
      <c r="D49" s="177"/>
      <c r="E49" s="160"/>
      <c r="F49" s="177"/>
      <c r="G49" s="160"/>
      <c r="I49" s="101"/>
      <c r="J49" s="101"/>
      <c r="K49" s="101"/>
      <c r="L49" s="101"/>
    </row>
    <row r="50" spans="1:12">
      <c r="A50" s="67" t="s">
        <v>203</v>
      </c>
      <c r="B50" s="29" t="s">
        <v>21</v>
      </c>
      <c r="C50" s="167">
        <v>2136.915</v>
      </c>
      <c r="D50" s="175">
        <v>2129.3468303512705</v>
      </c>
      <c r="E50" s="167">
        <v>2102.3557914338917</v>
      </c>
      <c r="F50" s="175">
        <v>2083.41</v>
      </c>
      <c r="G50" s="167">
        <v>2019.58434427311</v>
      </c>
      <c r="H50" s="85"/>
      <c r="I50" s="101"/>
      <c r="J50" s="101"/>
      <c r="K50" s="101"/>
      <c r="L50" s="101"/>
    </row>
    <row r="51" spans="1:12">
      <c r="A51" s="156" t="s">
        <v>125</v>
      </c>
      <c r="B51" s="172" t="s">
        <v>21</v>
      </c>
      <c r="C51" s="168">
        <v>1978.1717175699998</v>
      </c>
      <c r="D51" s="176">
        <v>1965.8217175699999</v>
      </c>
      <c r="E51" s="168">
        <v>1922.4577175699999</v>
      </c>
      <c r="F51" s="176">
        <v>1897.16571757</v>
      </c>
      <c r="G51" s="168">
        <v>1810.9597175699998</v>
      </c>
      <c r="H51" s="85"/>
      <c r="I51" s="101"/>
      <c r="J51" s="101"/>
      <c r="K51" s="101"/>
      <c r="L51" s="101"/>
    </row>
    <row r="52" spans="1:12">
      <c r="A52" s="156" t="s">
        <v>127</v>
      </c>
      <c r="B52" s="172" t="s">
        <v>23</v>
      </c>
      <c r="C52" s="160">
        <v>0.92571380591647301</v>
      </c>
      <c r="D52" s="177">
        <v>0.92320409693225303</v>
      </c>
      <c r="E52" s="160">
        <v>0.91443024316012933</v>
      </c>
      <c r="F52" s="177">
        <v>0.91060603413154395</v>
      </c>
      <c r="G52" s="160">
        <v>0.89669922561308113</v>
      </c>
      <c r="H52" s="85"/>
      <c r="I52" s="101"/>
      <c r="J52" s="101"/>
      <c r="K52" s="101"/>
      <c r="L52" s="101"/>
    </row>
    <row r="53" spans="1:12">
      <c r="A53" s="28" t="s">
        <v>47</v>
      </c>
      <c r="B53" s="29" t="s">
        <v>21</v>
      </c>
      <c r="C53" s="167">
        <v>7.5681696487297305</v>
      </c>
      <c r="D53" s="175">
        <v>26.991038917378521</v>
      </c>
      <c r="E53" s="167">
        <v>18.94579143389198</v>
      </c>
      <c r="F53" s="175">
        <v>63.825655726889849</v>
      </c>
      <c r="G53" s="167">
        <v>70.210999999999999</v>
      </c>
      <c r="I53" s="101"/>
      <c r="J53" s="101"/>
      <c r="K53" s="101"/>
      <c r="L53" s="101"/>
    </row>
    <row r="54" spans="1:12">
      <c r="A54" s="28" t="s">
        <v>24</v>
      </c>
      <c r="B54" s="29" t="s">
        <v>40</v>
      </c>
      <c r="C54" s="167">
        <v>1048.484497698297</v>
      </c>
      <c r="D54" s="175">
        <v>1063.6757389426505</v>
      </c>
      <c r="E54" s="167">
        <v>1111.5023855151928</v>
      </c>
      <c r="F54" s="175">
        <v>1142.7754417065469</v>
      </c>
      <c r="G54" s="167">
        <v>1117.5087585668909</v>
      </c>
      <c r="I54" s="101"/>
      <c r="J54" s="101"/>
      <c r="K54" s="101"/>
      <c r="L54" s="101"/>
    </row>
    <row r="55" spans="1:12">
      <c r="A55" s="119" t="s">
        <v>24</v>
      </c>
      <c r="B55" s="29" t="s">
        <v>161</v>
      </c>
      <c r="C55" s="163">
        <v>16.270288338781278</v>
      </c>
      <c r="D55" s="178">
        <v>15.85544497386657</v>
      </c>
      <c r="E55" s="163">
        <v>16.43423931269383</v>
      </c>
      <c r="F55" s="178">
        <v>17.023742210788495</v>
      </c>
      <c r="G55" s="163">
        <v>16.727161432685353</v>
      </c>
      <c r="I55" s="101"/>
      <c r="J55" s="101"/>
      <c r="K55" s="101"/>
      <c r="L55" s="101"/>
    </row>
    <row r="56" spans="1:12">
      <c r="A56" s="96" t="s">
        <v>204</v>
      </c>
      <c r="B56" s="29" t="s">
        <v>23</v>
      </c>
      <c r="C56" s="160">
        <v>0.8912329101233506</v>
      </c>
      <c r="D56" s="177">
        <v>0.89408103104799075</v>
      </c>
      <c r="E56" s="160">
        <v>0.87935322780981273</v>
      </c>
      <c r="F56" s="177">
        <v>0.86653029524467962</v>
      </c>
      <c r="G56" s="160">
        <v>0.88428876940349732</v>
      </c>
      <c r="I56" s="101"/>
      <c r="J56" s="101"/>
      <c r="K56" s="101"/>
      <c r="L56" s="101"/>
    </row>
    <row r="57" spans="1:12">
      <c r="A57" s="32"/>
      <c r="B57" s="29"/>
      <c r="C57" s="159"/>
      <c r="D57" s="179"/>
      <c r="E57" s="159"/>
      <c r="F57" s="179"/>
      <c r="G57" s="159"/>
      <c r="I57" s="101"/>
      <c r="J57" s="101"/>
      <c r="K57" s="101"/>
      <c r="L57" s="101"/>
    </row>
    <row r="58" spans="1:12">
      <c r="A58" s="120" t="s">
        <v>92</v>
      </c>
      <c r="B58" s="71"/>
      <c r="C58" s="169"/>
      <c r="D58" s="267"/>
      <c r="E58" s="169"/>
      <c r="F58" s="267"/>
      <c r="G58" s="169"/>
      <c r="I58" s="101"/>
      <c r="J58" s="101"/>
      <c r="K58" s="101"/>
      <c r="L58" s="101"/>
    </row>
    <row r="59" spans="1:12">
      <c r="A59" s="92" t="s">
        <v>93</v>
      </c>
      <c r="B59" s="121" t="s">
        <v>21</v>
      </c>
      <c r="C59" s="167">
        <v>13314.376777225882</v>
      </c>
      <c r="D59" s="175">
        <v>12815.348777225881</v>
      </c>
      <c r="E59" s="167">
        <v>12587.686777225881</v>
      </c>
      <c r="F59" s="175">
        <v>12404.830777225881</v>
      </c>
      <c r="G59" s="167">
        <v>12148.719777225882</v>
      </c>
      <c r="I59" s="101"/>
      <c r="J59" s="101"/>
      <c r="K59" s="101"/>
      <c r="L59" s="101"/>
    </row>
    <row r="60" spans="1:12">
      <c r="A60" s="92" t="s">
        <v>94</v>
      </c>
      <c r="B60" s="121" t="s">
        <v>21</v>
      </c>
      <c r="C60" s="167">
        <v>499.02800000000002</v>
      </c>
      <c r="D60" s="175">
        <v>227.66200000000001</v>
      </c>
      <c r="E60" s="167">
        <v>182.85599999999999</v>
      </c>
      <c r="F60" s="175">
        <v>256.11099999999999</v>
      </c>
      <c r="G60" s="167">
        <v>424.09399999999999</v>
      </c>
      <c r="I60" s="101"/>
      <c r="J60" s="101"/>
      <c r="K60" s="101"/>
      <c r="L60" s="101"/>
    </row>
    <row r="61" spans="1:12">
      <c r="A61" s="92" t="s">
        <v>95</v>
      </c>
      <c r="B61" s="122" t="s">
        <v>40</v>
      </c>
      <c r="C61" s="167">
        <v>228.26817604298958</v>
      </c>
      <c r="D61" s="175">
        <v>227.53435393087886</v>
      </c>
      <c r="E61" s="167">
        <v>232.21084060015164</v>
      </c>
      <c r="F61" s="175">
        <v>231.92547338937504</v>
      </c>
      <c r="G61" s="167">
        <v>233.11766255382148</v>
      </c>
      <c r="I61" s="101"/>
      <c r="J61" s="101"/>
      <c r="K61" s="101"/>
      <c r="L61" s="101"/>
    </row>
    <row r="62" spans="1:12">
      <c r="A62" s="92" t="s">
        <v>95</v>
      </c>
      <c r="B62" s="122" t="s">
        <v>161</v>
      </c>
      <c r="C62" s="163">
        <v>3.5422450698511243</v>
      </c>
      <c r="D62" s="178">
        <v>3.3916900577252354</v>
      </c>
      <c r="E62" s="163">
        <v>3.4333786190263917</v>
      </c>
      <c r="F62" s="178">
        <v>3.4549565268918996</v>
      </c>
      <c r="G62" s="163">
        <v>3.4893657382593428</v>
      </c>
      <c r="I62" s="101"/>
      <c r="J62" s="101"/>
      <c r="K62" s="101"/>
      <c r="L62" s="101"/>
    </row>
    <row r="63" spans="1:12">
      <c r="A63" s="92" t="s">
        <v>48</v>
      </c>
      <c r="B63" s="122" t="s">
        <v>23</v>
      </c>
      <c r="C63" s="160">
        <v>9.1814275940929266E-3</v>
      </c>
      <c r="D63" s="177">
        <v>1.1542079575245029E-2</v>
      </c>
      <c r="E63" s="160">
        <v>1.3436788038536722E-2</v>
      </c>
      <c r="F63" s="177">
        <v>1.2251925123715283E-2</v>
      </c>
      <c r="G63" s="160">
        <v>8.4426781449576643E-3</v>
      </c>
      <c r="I63" s="101"/>
      <c r="J63" s="101"/>
      <c r="K63" s="101"/>
      <c r="L63" s="101"/>
    </row>
    <row r="64" spans="1:12">
      <c r="A64" s="92"/>
      <c r="B64" s="122"/>
      <c r="C64" s="160"/>
      <c r="D64" s="177"/>
      <c r="E64" s="160"/>
      <c r="F64" s="177"/>
      <c r="G64" s="160"/>
      <c r="I64" s="101"/>
      <c r="J64" s="101"/>
      <c r="K64" s="101"/>
      <c r="L64" s="101"/>
    </row>
    <row r="65" spans="1:12">
      <c r="A65" s="12" t="s">
        <v>205</v>
      </c>
      <c r="B65" s="122"/>
      <c r="C65" s="160"/>
      <c r="D65" s="177"/>
      <c r="E65" s="160"/>
      <c r="F65" s="177"/>
      <c r="G65" s="160"/>
      <c r="I65" s="101"/>
      <c r="J65" s="101"/>
      <c r="K65" s="101"/>
      <c r="L65" s="101"/>
    </row>
    <row r="66" spans="1:12">
      <c r="A66" s="123" t="s">
        <v>247</v>
      </c>
      <c r="B66" s="124" t="s">
        <v>21</v>
      </c>
      <c r="C66" s="375">
        <v>1742.5889999999999</v>
      </c>
      <c r="D66" s="376">
        <v>1736.4171696487297</v>
      </c>
      <c r="E66" s="375">
        <v>1727.7522085661078</v>
      </c>
      <c r="F66" s="376">
        <v>1713.8790000000001</v>
      </c>
      <c r="G66" s="375">
        <v>1711.8826557268901</v>
      </c>
      <c r="I66" s="101"/>
      <c r="J66" s="101"/>
      <c r="K66" s="101"/>
      <c r="L66" s="101"/>
    </row>
    <row r="67" spans="1:12" ht="12.75" customHeight="1">
      <c r="A67" s="314"/>
      <c r="B67" s="314"/>
      <c r="C67" s="314"/>
      <c r="D67" s="314"/>
      <c r="E67" s="314"/>
      <c r="F67" s="314"/>
      <c r="G67" s="314"/>
    </row>
    <row r="68" spans="1:12">
      <c r="A68" s="22" t="s">
        <v>27</v>
      </c>
    </row>
    <row r="70" spans="1:12">
      <c r="A70" s="224" t="s">
        <v>19</v>
      </c>
      <c r="B70" s="186" t="s">
        <v>20</v>
      </c>
      <c r="C70" s="230">
        <f>C5</f>
        <v>42916</v>
      </c>
      <c r="D70" s="230">
        <f>D5</f>
        <v>42825</v>
      </c>
      <c r="E70" s="230">
        <f>E5</f>
        <v>42735</v>
      </c>
      <c r="F70" s="230">
        <f>F5</f>
        <v>42643</v>
      </c>
      <c r="G70" s="230">
        <f>G5</f>
        <v>42551</v>
      </c>
    </row>
    <row r="71" spans="1:12">
      <c r="A71" s="65" t="s">
        <v>28</v>
      </c>
      <c r="B71" s="71" t="s">
        <v>26</v>
      </c>
      <c r="C71" s="208">
        <v>421911.62540765997</v>
      </c>
      <c r="D71" s="299">
        <v>381236.12602492003</v>
      </c>
      <c r="E71" s="208">
        <v>330216.61634343001</v>
      </c>
      <c r="F71" s="299">
        <v>313403.13607383001</v>
      </c>
      <c r="G71" s="208">
        <v>314831.30049977999</v>
      </c>
      <c r="I71" s="101"/>
      <c r="J71" s="101"/>
      <c r="K71" s="101"/>
      <c r="L71" s="101"/>
    </row>
    <row r="72" spans="1:12">
      <c r="A72" s="68" t="s">
        <v>249</v>
      </c>
      <c r="B72" s="71" t="s">
        <v>26</v>
      </c>
      <c r="C72" s="209">
        <v>3473.9555443034387</v>
      </c>
      <c r="D72" s="300">
        <v>2411.3184320932974</v>
      </c>
      <c r="E72" s="209">
        <v>2425.7665658791875</v>
      </c>
      <c r="F72" s="300">
        <v>3127.8446527483043</v>
      </c>
      <c r="G72" s="209">
        <v>2823.437997194198</v>
      </c>
      <c r="I72" s="101"/>
      <c r="J72" s="101"/>
      <c r="K72" s="101"/>
      <c r="L72" s="101"/>
    </row>
    <row r="73" spans="1:12">
      <c r="A73" s="68" t="s">
        <v>205</v>
      </c>
      <c r="B73" s="71" t="s">
        <v>26</v>
      </c>
      <c r="C73" s="209">
        <v>3172.5776575557948</v>
      </c>
      <c r="D73" s="300">
        <v>2897.0617290048049</v>
      </c>
      <c r="E73" s="209">
        <v>2841.723139436258</v>
      </c>
      <c r="F73" s="300">
        <v>3002.3359668734756</v>
      </c>
      <c r="G73" s="209">
        <v>3189.9154188864359</v>
      </c>
      <c r="I73" s="101"/>
      <c r="J73" s="101"/>
      <c r="K73" s="101"/>
      <c r="L73" s="101"/>
    </row>
    <row r="74" spans="1:12">
      <c r="A74" s="65" t="s">
        <v>29</v>
      </c>
      <c r="B74" s="71" t="s">
        <v>26</v>
      </c>
      <c r="C74" s="209">
        <v>51125.270739044339</v>
      </c>
      <c r="D74" s="300">
        <v>43235.039815972123</v>
      </c>
      <c r="E74" s="209">
        <v>34754.757150193647</v>
      </c>
      <c r="F74" s="300">
        <v>34226.454210295582</v>
      </c>
      <c r="G74" s="209">
        <v>33551.642510346705</v>
      </c>
      <c r="I74" s="101"/>
      <c r="J74" s="101"/>
      <c r="K74" s="101"/>
      <c r="L74" s="101"/>
    </row>
    <row r="75" spans="1:12">
      <c r="A75" s="65" t="s">
        <v>30</v>
      </c>
      <c r="B75" s="71" t="s">
        <v>26</v>
      </c>
      <c r="C75" s="209">
        <v>5168.1792964305268</v>
      </c>
      <c r="D75" s="300">
        <v>4444.7479819590289</v>
      </c>
      <c r="E75" s="209">
        <v>4909.7708961796034</v>
      </c>
      <c r="F75" s="300">
        <v>5192.6622921373873</v>
      </c>
      <c r="G75" s="209">
        <v>5695.2678928972036</v>
      </c>
      <c r="I75" s="101"/>
      <c r="J75" s="101"/>
      <c r="K75" s="101"/>
      <c r="L75" s="101"/>
    </row>
    <row r="76" spans="1:12">
      <c r="A76" s="69" t="s">
        <v>50</v>
      </c>
      <c r="B76" s="26" t="s">
        <v>26</v>
      </c>
      <c r="C76" s="210">
        <v>484851.60864499415</v>
      </c>
      <c r="D76" s="301">
        <v>434224.29398394923</v>
      </c>
      <c r="E76" s="210">
        <v>375148.63409511873</v>
      </c>
      <c r="F76" s="301">
        <v>358952.43319588475</v>
      </c>
      <c r="G76" s="210">
        <v>360091.56431910454</v>
      </c>
      <c r="I76" s="101"/>
      <c r="J76" s="101"/>
      <c r="K76" s="101"/>
      <c r="L76" s="101"/>
    </row>
    <row r="77" spans="1:12">
      <c r="A77" s="65" t="s">
        <v>52</v>
      </c>
      <c r="B77" s="71" t="s">
        <v>26</v>
      </c>
      <c r="C77" s="209">
        <v>-51262.466810577673</v>
      </c>
      <c r="D77" s="300">
        <v>-43271.386055625451</v>
      </c>
      <c r="E77" s="209">
        <v>-34802.827467836985</v>
      </c>
      <c r="F77" s="300">
        <v>-34258.08983651892</v>
      </c>
      <c r="G77" s="209">
        <v>-33573.410125220034</v>
      </c>
      <c r="I77" s="101"/>
      <c r="J77" s="101"/>
      <c r="K77" s="101"/>
      <c r="L77" s="101"/>
    </row>
    <row r="78" spans="1:12">
      <c r="A78" s="70" t="s">
        <v>51</v>
      </c>
      <c r="B78" s="72" t="s">
        <v>26</v>
      </c>
      <c r="C78" s="207">
        <v>433589.14183441648</v>
      </c>
      <c r="D78" s="302">
        <v>390952.90792832378</v>
      </c>
      <c r="E78" s="207">
        <v>340345.80662728177</v>
      </c>
      <c r="F78" s="302">
        <v>324694.34335936583</v>
      </c>
      <c r="G78" s="207">
        <v>326518.15419388452</v>
      </c>
      <c r="I78" s="101"/>
      <c r="J78" s="101"/>
      <c r="K78" s="101"/>
      <c r="L78" s="101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24" t="s">
        <v>19</v>
      </c>
      <c r="B81" s="186" t="s">
        <v>20</v>
      </c>
      <c r="C81" s="230">
        <f>C70</f>
        <v>42916</v>
      </c>
      <c r="D81" s="230">
        <f>D70</f>
        <v>42825</v>
      </c>
      <c r="E81" s="230">
        <f>E70</f>
        <v>42735</v>
      </c>
      <c r="F81" s="230">
        <f>F70</f>
        <v>42643</v>
      </c>
      <c r="G81" s="230">
        <f>G70</f>
        <v>42551</v>
      </c>
    </row>
    <row r="82" spans="1:12">
      <c r="A82" s="86" t="s">
        <v>28</v>
      </c>
      <c r="B82" s="211"/>
      <c r="C82" s="215"/>
      <c r="D82" s="303"/>
      <c r="E82" s="215"/>
      <c r="F82" s="303"/>
      <c r="G82" s="215"/>
    </row>
    <row r="83" spans="1:12">
      <c r="A83" s="87" t="s">
        <v>31</v>
      </c>
      <c r="B83" s="212" t="s">
        <v>49</v>
      </c>
      <c r="C83" s="159">
        <v>7896</v>
      </c>
      <c r="D83" s="179">
        <v>7893</v>
      </c>
      <c r="E83" s="159">
        <v>7892</v>
      </c>
      <c r="F83" s="179">
        <v>7889</v>
      </c>
      <c r="G83" s="159">
        <v>7885</v>
      </c>
      <c r="I83" s="101"/>
      <c r="J83" s="101"/>
      <c r="K83" s="101"/>
      <c r="L83" s="101"/>
    </row>
    <row r="84" spans="1:12">
      <c r="A84" s="87" t="s">
        <v>53</v>
      </c>
      <c r="B84" s="212" t="s">
        <v>49</v>
      </c>
      <c r="C84" s="159">
        <v>785823</v>
      </c>
      <c r="D84" s="179">
        <v>785494</v>
      </c>
      <c r="E84" s="159">
        <v>784769</v>
      </c>
      <c r="F84" s="179">
        <v>781679</v>
      </c>
      <c r="G84" s="159">
        <v>781484</v>
      </c>
      <c r="I84" s="101"/>
      <c r="J84" s="101"/>
      <c r="K84" s="101"/>
      <c r="L84" s="101"/>
    </row>
    <row r="85" spans="1:12">
      <c r="A85" s="87" t="s">
        <v>32</v>
      </c>
      <c r="B85" s="212" t="s">
        <v>23</v>
      </c>
      <c r="C85" s="166">
        <v>0.95309999999999995</v>
      </c>
      <c r="D85" s="266">
        <v>0.95299999999999996</v>
      </c>
      <c r="E85" s="166">
        <v>0.95274244176441403</v>
      </c>
      <c r="F85" s="266">
        <v>0.95140000000000002</v>
      </c>
      <c r="G85" s="166">
        <v>0.95140000000000002</v>
      </c>
      <c r="I85" s="101"/>
      <c r="J85" s="101"/>
      <c r="K85" s="101"/>
      <c r="L85" s="101"/>
    </row>
    <row r="86" spans="1:12">
      <c r="A86" s="87" t="s">
        <v>33</v>
      </c>
      <c r="B86" s="213" t="s">
        <v>62</v>
      </c>
      <c r="C86" s="159">
        <v>230914.44206864017</v>
      </c>
      <c r="D86" s="179">
        <v>229855.5697000697</v>
      </c>
      <c r="E86" s="159">
        <v>223607.26810006314</v>
      </c>
      <c r="F86" s="179">
        <v>218798.82789999997</v>
      </c>
      <c r="G86" s="159">
        <v>214030.54839999997</v>
      </c>
      <c r="I86" s="101"/>
      <c r="J86" s="101"/>
      <c r="K86" s="101"/>
      <c r="L86" s="101"/>
    </row>
    <row r="87" spans="1:12">
      <c r="A87" s="87" t="s">
        <v>191</v>
      </c>
      <c r="B87" s="212" t="s">
        <v>49</v>
      </c>
      <c r="C87" s="159">
        <v>162380</v>
      </c>
      <c r="D87" s="179">
        <v>162046</v>
      </c>
      <c r="E87" s="159">
        <v>160199</v>
      </c>
      <c r="F87" s="179">
        <v>158934</v>
      </c>
      <c r="G87" s="159">
        <v>157055</v>
      </c>
      <c r="I87" s="101"/>
      <c r="J87" s="101"/>
      <c r="K87" s="101"/>
      <c r="L87" s="101"/>
    </row>
    <row r="88" spans="1:12">
      <c r="A88" s="147" t="s">
        <v>192</v>
      </c>
      <c r="B88" s="214" t="s">
        <v>49</v>
      </c>
      <c r="C88" s="174">
        <v>120132</v>
      </c>
      <c r="D88" s="259">
        <v>116717</v>
      </c>
      <c r="E88" s="174">
        <v>113367</v>
      </c>
      <c r="F88" s="259">
        <v>110382</v>
      </c>
      <c r="G88" s="174">
        <v>108015</v>
      </c>
      <c r="I88" s="101"/>
      <c r="J88" s="101"/>
      <c r="K88" s="101"/>
      <c r="L88" s="101"/>
    </row>
    <row r="89" spans="1:12">
      <c r="A89" s="87" t="s">
        <v>193</v>
      </c>
      <c r="B89" s="212" t="s">
        <v>49</v>
      </c>
      <c r="C89" s="159">
        <v>203506</v>
      </c>
      <c r="D89" s="179">
        <v>190860</v>
      </c>
      <c r="E89" s="159">
        <v>170844</v>
      </c>
      <c r="F89" s="179">
        <v>148078</v>
      </c>
      <c r="G89" s="159">
        <v>137567</v>
      </c>
      <c r="I89" s="101"/>
      <c r="J89" s="101"/>
      <c r="K89" s="101"/>
      <c r="L89" s="101"/>
    </row>
    <row r="90" spans="1:12" ht="2.1" customHeight="1">
      <c r="A90" s="88"/>
      <c r="B90" s="212"/>
      <c r="C90" s="216">
        <v>0</v>
      </c>
      <c r="D90" s="304">
        <v>0</v>
      </c>
      <c r="E90" s="216">
        <v>0</v>
      </c>
      <c r="F90" s="304">
        <v>0</v>
      </c>
      <c r="G90" s="216">
        <v>0</v>
      </c>
    </row>
    <row r="91" spans="1:12">
      <c r="A91" s="87" t="s">
        <v>250</v>
      </c>
      <c r="B91" s="212" t="s">
        <v>49</v>
      </c>
      <c r="C91" s="159">
        <v>88</v>
      </c>
      <c r="D91" s="179">
        <v>87</v>
      </c>
      <c r="E91" s="159">
        <v>87</v>
      </c>
      <c r="F91" s="179">
        <v>87</v>
      </c>
      <c r="G91" s="159">
        <v>87</v>
      </c>
      <c r="I91" s="101"/>
      <c r="J91" s="101"/>
      <c r="K91" s="101"/>
      <c r="L91" s="101"/>
    </row>
    <row r="92" spans="1:12" ht="2.1" customHeight="1">
      <c r="A92" s="88"/>
      <c r="B92" s="212"/>
      <c r="C92" s="216">
        <v>0</v>
      </c>
      <c r="D92" s="304">
        <v>0</v>
      </c>
      <c r="E92" s="216">
        <v>0</v>
      </c>
      <c r="F92" s="304">
        <v>0</v>
      </c>
      <c r="G92" s="216">
        <v>0</v>
      </c>
    </row>
    <row r="93" spans="1:12">
      <c r="A93" s="87" t="s">
        <v>194</v>
      </c>
      <c r="B93" s="213" t="s">
        <v>49</v>
      </c>
      <c r="C93" s="209">
        <v>7</v>
      </c>
      <c r="D93" s="300">
        <v>7</v>
      </c>
      <c r="E93" s="209">
        <v>7</v>
      </c>
      <c r="F93" s="300">
        <v>7</v>
      </c>
      <c r="G93" s="209">
        <v>7</v>
      </c>
      <c r="I93" s="101"/>
      <c r="J93" s="101"/>
      <c r="K93" s="101"/>
      <c r="L93" s="101"/>
    </row>
    <row r="94" spans="1:12" ht="2.1" customHeight="1">
      <c r="A94" s="88"/>
      <c r="B94" s="212"/>
      <c r="C94" s="216"/>
      <c r="D94" s="304"/>
      <c r="E94" s="216"/>
      <c r="F94" s="304"/>
      <c r="G94" s="216"/>
    </row>
    <row r="95" spans="1:12">
      <c r="A95" s="69" t="s">
        <v>92</v>
      </c>
      <c r="B95" s="71"/>
      <c r="C95" s="159"/>
      <c r="D95" s="179"/>
      <c r="E95" s="159"/>
      <c r="F95" s="179"/>
      <c r="G95" s="159"/>
      <c r="I95" s="101"/>
      <c r="J95" s="101"/>
      <c r="K95" s="101"/>
      <c r="L95" s="101"/>
    </row>
    <row r="96" spans="1:12">
      <c r="A96" s="65" t="s">
        <v>96</v>
      </c>
      <c r="B96" s="71" t="s">
        <v>49</v>
      </c>
      <c r="C96" s="159">
        <v>639</v>
      </c>
      <c r="D96" s="179">
        <v>639</v>
      </c>
      <c r="E96" s="159">
        <v>639</v>
      </c>
      <c r="F96" s="179">
        <v>639</v>
      </c>
      <c r="G96" s="159">
        <v>639</v>
      </c>
      <c r="I96" s="101"/>
      <c r="J96" s="101"/>
      <c r="K96" s="101"/>
      <c r="L96" s="101"/>
    </row>
    <row r="97" spans="1:12">
      <c r="A97" s="125" t="s">
        <v>98</v>
      </c>
      <c r="B97" s="126" t="s">
        <v>23</v>
      </c>
      <c r="C97" s="217">
        <v>0.99843749999999998</v>
      </c>
      <c r="D97" s="305">
        <v>0.99843749999999998</v>
      </c>
      <c r="E97" s="217">
        <v>0.99843749999999998</v>
      </c>
      <c r="F97" s="305">
        <v>0.99843749999999998</v>
      </c>
      <c r="G97" s="217">
        <v>0.99843749999999998</v>
      </c>
      <c r="I97" s="101"/>
      <c r="J97" s="101"/>
      <c r="K97" s="101"/>
      <c r="L97" s="101"/>
    </row>
    <row r="98" spans="1:12">
      <c r="A98" s="67"/>
    </row>
    <row r="99" spans="1:12">
      <c r="A99" s="24" t="s">
        <v>72</v>
      </c>
    </row>
    <row r="100" spans="1:12">
      <c r="A100" s="224" t="s">
        <v>19</v>
      </c>
      <c r="B100" s="186" t="s">
        <v>20</v>
      </c>
      <c r="C100" s="230">
        <f>C81</f>
        <v>42916</v>
      </c>
      <c r="D100" s="230">
        <f>D81</f>
        <v>42825</v>
      </c>
      <c r="E100" s="230">
        <f>E81</f>
        <v>42735</v>
      </c>
      <c r="F100" s="230">
        <f>F81</f>
        <v>42643</v>
      </c>
      <c r="G100" s="230">
        <f>G81</f>
        <v>42551</v>
      </c>
    </row>
    <row r="101" spans="1:12">
      <c r="A101" s="67" t="s">
        <v>152</v>
      </c>
      <c r="B101" s="29" t="s">
        <v>22</v>
      </c>
      <c r="C101" s="218">
        <v>39211</v>
      </c>
      <c r="D101" s="261">
        <v>39099</v>
      </c>
      <c r="E101" s="218">
        <v>38997</v>
      </c>
      <c r="F101" s="261">
        <v>38832</v>
      </c>
      <c r="G101" s="218">
        <v>38642</v>
      </c>
      <c r="I101" s="101"/>
      <c r="J101" s="101"/>
      <c r="K101" s="101"/>
      <c r="L101" s="101"/>
    </row>
    <row r="102" spans="1:12">
      <c r="A102" s="67" t="s">
        <v>153</v>
      </c>
      <c r="B102" s="29" t="s">
        <v>22</v>
      </c>
      <c r="C102" s="219">
        <v>93297</v>
      </c>
      <c r="D102" s="262">
        <v>89263</v>
      </c>
      <c r="E102" s="219">
        <v>86112</v>
      </c>
      <c r="F102" s="262">
        <v>83085</v>
      </c>
      <c r="G102" s="219">
        <v>81908</v>
      </c>
      <c r="I102" s="101"/>
      <c r="J102" s="101"/>
      <c r="K102" s="101"/>
      <c r="L102" s="101"/>
    </row>
    <row r="103" spans="1:12">
      <c r="A103" s="24" t="s">
        <v>37</v>
      </c>
      <c r="B103" s="29"/>
      <c r="C103" s="219"/>
      <c r="D103" s="262"/>
      <c r="E103" s="219"/>
      <c r="F103" s="262"/>
      <c r="G103" s="219"/>
    </row>
    <row r="104" spans="1:12">
      <c r="A104" s="226" t="s">
        <v>136</v>
      </c>
      <c r="B104" s="29" t="s">
        <v>25</v>
      </c>
      <c r="C104" s="219">
        <v>37291.629120508318</v>
      </c>
      <c r="D104" s="262">
        <v>37512</v>
      </c>
      <c r="E104" s="219">
        <v>37427.780743236181</v>
      </c>
      <c r="F104" s="262">
        <v>37868</v>
      </c>
      <c r="G104" s="219">
        <v>37698.34140601688</v>
      </c>
      <c r="I104" s="101"/>
      <c r="J104" s="101"/>
      <c r="K104" s="101"/>
      <c r="L104" s="101"/>
    </row>
    <row r="105" spans="1:12">
      <c r="A105" s="225" t="s">
        <v>139</v>
      </c>
      <c r="B105" s="25" t="s">
        <v>38</v>
      </c>
      <c r="C105" s="220">
        <v>2.3312476056697742</v>
      </c>
      <c r="D105" s="263">
        <v>2.2457773623080763</v>
      </c>
      <c r="E105" s="220">
        <v>2.1739582931812049</v>
      </c>
      <c r="F105" s="263">
        <v>2.1296564008570615</v>
      </c>
      <c r="G105" s="220">
        <v>2.1211413748378729</v>
      </c>
      <c r="I105" s="101"/>
      <c r="J105" s="101"/>
      <c r="K105" s="101"/>
      <c r="L105" s="101"/>
    </row>
    <row r="107" spans="1:12">
      <c r="A107" s="24" t="s">
        <v>39</v>
      </c>
    </row>
    <row r="108" spans="1:12">
      <c r="A108" s="224" t="s">
        <v>19</v>
      </c>
      <c r="B108" s="186" t="s">
        <v>20</v>
      </c>
      <c r="C108" s="230">
        <f>C100</f>
        <v>42916</v>
      </c>
      <c r="D108" s="230">
        <f>D100</f>
        <v>42825</v>
      </c>
      <c r="E108" s="230">
        <f>E100</f>
        <v>42735</v>
      </c>
      <c r="F108" s="230">
        <f>F100</f>
        <v>42643</v>
      </c>
      <c r="G108" s="230">
        <f>G100</f>
        <v>42551</v>
      </c>
      <c r="I108" s="101"/>
      <c r="J108" s="101"/>
      <c r="K108" s="101"/>
      <c r="L108" s="101"/>
    </row>
    <row r="109" spans="1:12">
      <c r="A109" s="67" t="s">
        <v>152</v>
      </c>
      <c r="B109" s="29" t="s">
        <v>22</v>
      </c>
      <c r="C109" s="218">
        <v>122920</v>
      </c>
      <c r="D109" s="261">
        <v>122730</v>
      </c>
      <c r="E109" s="218">
        <v>122044</v>
      </c>
      <c r="F109" s="261">
        <v>121330</v>
      </c>
      <c r="G109" s="218">
        <v>120739</v>
      </c>
      <c r="I109" s="101"/>
      <c r="J109" s="101"/>
      <c r="K109" s="101"/>
      <c r="L109" s="101"/>
    </row>
    <row r="110" spans="1:12">
      <c r="A110" s="67" t="s">
        <v>153</v>
      </c>
      <c r="B110" s="29" t="s">
        <v>22</v>
      </c>
      <c r="C110" s="219">
        <v>297867</v>
      </c>
      <c r="D110" s="262">
        <v>288913</v>
      </c>
      <c r="E110" s="219">
        <v>282909</v>
      </c>
      <c r="F110" s="262">
        <v>275499</v>
      </c>
      <c r="G110" s="219">
        <v>272603</v>
      </c>
    </row>
    <row r="111" spans="1:12">
      <c r="A111" s="225" t="s">
        <v>139</v>
      </c>
      <c r="B111" s="25" t="s">
        <v>38</v>
      </c>
      <c r="C111" s="220">
        <v>2.3886830856910239</v>
      </c>
      <c r="D111" s="263">
        <v>2.3361223005711391</v>
      </c>
      <c r="E111" s="220">
        <v>2.2944439422452687</v>
      </c>
      <c r="F111" s="263">
        <v>2.2642387087979046</v>
      </c>
      <c r="G111" s="220">
        <v>2.2599999999999998</v>
      </c>
    </row>
    <row r="112" spans="1:12">
      <c r="A112" s="227"/>
    </row>
    <row r="113" spans="1:12">
      <c r="A113" s="24" t="s">
        <v>70</v>
      </c>
    </row>
    <row r="114" spans="1:12">
      <c r="A114" s="224" t="s">
        <v>19</v>
      </c>
      <c r="B114" s="186" t="s">
        <v>20</v>
      </c>
      <c r="C114" s="230">
        <f>C108</f>
        <v>42916</v>
      </c>
      <c r="D114" s="230">
        <f>D108</f>
        <v>42825</v>
      </c>
      <c r="E114" s="230">
        <f>E108</f>
        <v>42735</v>
      </c>
      <c r="F114" s="230">
        <f>F108</f>
        <v>42643</v>
      </c>
      <c r="G114" s="230">
        <f>G108</f>
        <v>42551</v>
      </c>
    </row>
    <row r="115" spans="1:12">
      <c r="A115" s="67" t="s">
        <v>152</v>
      </c>
      <c r="B115" s="29" t="s">
        <v>22</v>
      </c>
      <c r="C115" s="218">
        <v>90836.9</v>
      </c>
      <c r="D115" s="261">
        <v>90645.6</v>
      </c>
      <c r="E115" s="218">
        <v>90255.48</v>
      </c>
      <c r="F115" s="261">
        <v>89790.6</v>
      </c>
      <c r="G115" s="218">
        <v>89352.38</v>
      </c>
      <c r="I115" s="101"/>
      <c r="J115" s="101"/>
      <c r="K115" s="101"/>
      <c r="L115" s="101"/>
    </row>
    <row r="116" spans="1:12">
      <c r="A116" s="67" t="s">
        <v>153</v>
      </c>
      <c r="B116" s="29" t="s">
        <v>22</v>
      </c>
      <c r="C116" s="219">
        <v>218401.14</v>
      </c>
      <c r="D116" s="262">
        <v>210606.46</v>
      </c>
      <c r="E116" s="219">
        <v>204933.78</v>
      </c>
      <c r="F116" s="262">
        <v>198794.58000000002</v>
      </c>
      <c r="G116" s="219">
        <v>196401.26</v>
      </c>
      <c r="I116" s="101"/>
      <c r="J116" s="101"/>
      <c r="K116" s="101"/>
      <c r="L116" s="101"/>
    </row>
    <row r="117" spans="1:12">
      <c r="A117" s="225" t="s">
        <v>139</v>
      </c>
      <c r="B117" s="25" t="s">
        <v>38</v>
      </c>
      <c r="C117" s="220">
        <v>2.3638996490029367</v>
      </c>
      <c r="D117" s="263">
        <v>2.2971213085435571</v>
      </c>
      <c r="E117" s="220">
        <v>2.242361288843389</v>
      </c>
      <c r="F117" s="263">
        <v>2.2060358714586528</v>
      </c>
      <c r="G117" s="220">
        <v>2.2000000000000002</v>
      </c>
      <c r="I117" s="101"/>
      <c r="J117" s="101"/>
      <c r="K117" s="101"/>
      <c r="L117" s="101"/>
    </row>
    <row r="118" spans="1:12">
      <c r="A118" s="229"/>
      <c r="B118" s="229"/>
      <c r="C118" s="229"/>
      <c r="D118" s="229"/>
      <c r="E118" s="229"/>
      <c r="F118" s="229"/>
      <c r="G118" s="229"/>
    </row>
    <row r="120" spans="1:12">
      <c r="A120" s="229"/>
      <c r="B120" s="229"/>
      <c r="C120" s="229"/>
      <c r="D120" s="229"/>
      <c r="E120" s="229"/>
      <c r="F120" s="229"/>
      <c r="G120" s="229"/>
    </row>
    <row r="121" spans="1:12">
      <c r="A121" s="22" t="s">
        <v>335</v>
      </c>
    </row>
    <row r="122" spans="1:12">
      <c r="F122" s="127"/>
    </row>
    <row r="123" spans="1:12">
      <c r="A123" s="184" t="s">
        <v>19</v>
      </c>
      <c r="B123" s="185" t="s">
        <v>20</v>
      </c>
      <c r="C123" s="230">
        <f>C114</f>
        <v>42916</v>
      </c>
      <c r="D123" s="230">
        <f>D114</f>
        <v>42825</v>
      </c>
      <c r="E123" s="230">
        <f>E114</f>
        <v>42735</v>
      </c>
      <c r="F123" s="230">
        <f>F114</f>
        <v>42643</v>
      </c>
      <c r="G123" s="230">
        <f>G114</f>
        <v>42551</v>
      </c>
    </row>
    <row r="124" spans="1:12">
      <c r="A124" s="65" t="s">
        <v>101</v>
      </c>
      <c r="B124" s="26" t="s">
        <v>21</v>
      </c>
      <c r="C124" s="182">
        <v>80038.758759999997</v>
      </c>
      <c r="D124" s="183">
        <v>80060.969000000012</v>
      </c>
      <c r="E124" s="182">
        <v>80356.262000000002</v>
      </c>
      <c r="F124" s="183">
        <v>78145.122999999992</v>
      </c>
      <c r="G124" s="182">
        <v>75768.582000000009</v>
      </c>
      <c r="I124" s="101"/>
      <c r="J124" s="101"/>
      <c r="K124" s="101"/>
      <c r="L124" s="101"/>
    </row>
    <row r="125" spans="1:12">
      <c r="A125" s="65" t="s">
        <v>135</v>
      </c>
      <c r="B125" s="71" t="s">
        <v>23</v>
      </c>
      <c r="C125" s="160">
        <v>0.80332779525977749</v>
      </c>
      <c r="D125" s="177">
        <v>0.80468422983988586</v>
      </c>
      <c r="E125" s="160">
        <v>0.8109434373639729</v>
      </c>
      <c r="F125" s="177">
        <v>0.81194050574339749</v>
      </c>
      <c r="G125" s="160">
        <v>0.81841475336043645</v>
      </c>
      <c r="I125" s="101"/>
      <c r="J125" s="101"/>
      <c r="K125" s="101"/>
      <c r="L125" s="101"/>
    </row>
    <row r="126" spans="1:12">
      <c r="A126" s="65" t="s">
        <v>47</v>
      </c>
      <c r="B126" s="71" t="s">
        <v>21</v>
      </c>
      <c r="C126" s="159">
        <v>-22.210240000014892</v>
      </c>
      <c r="D126" s="179">
        <v>-295.29299999999057</v>
      </c>
      <c r="E126" s="159">
        <v>2211.1390000000101</v>
      </c>
      <c r="F126" s="179">
        <v>2376.5409999999829</v>
      </c>
      <c r="G126" s="159">
        <v>1093.3920000000071</v>
      </c>
      <c r="I126" s="101"/>
      <c r="J126" s="101"/>
      <c r="K126" s="101"/>
      <c r="L126" s="101"/>
    </row>
    <row r="127" spans="1:12">
      <c r="A127" s="65" t="s">
        <v>141</v>
      </c>
      <c r="B127" s="71" t="s">
        <v>23</v>
      </c>
      <c r="C127" s="161">
        <v>0.99047454843363947</v>
      </c>
      <c r="D127" s="252">
        <v>0.9914450698192272</v>
      </c>
      <c r="E127" s="161">
        <v>0.99242387606332405</v>
      </c>
      <c r="F127" s="252">
        <v>0.99210526548150679</v>
      </c>
      <c r="G127" s="161">
        <v>0.99201221688430175</v>
      </c>
      <c r="I127" s="101"/>
      <c r="J127" s="101"/>
      <c r="K127" s="101"/>
      <c r="L127" s="101"/>
    </row>
    <row r="128" spans="1:12">
      <c r="A128" s="65" t="s">
        <v>48</v>
      </c>
      <c r="B128" s="71" t="s">
        <v>23</v>
      </c>
      <c r="C128" s="161">
        <v>4.963509523012366E-2</v>
      </c>
      <c r="D128" s="252">
        <v>5.2371116393823879E-2</v>
      </c>
      <c r="E128" s="161">
        <v>4.9100949817216182E-2</v>
      </c>
      <c r="F128" s="252">
        <v>5.2512616881371162E-2</v>
      </c>
      <c r="G128" s="161">
        <v>4.9104987960828204E-2</v>
      </c>
      <c r="I128" s="101"/>
      <c r="J128" s="101"/>
      <c r="K128" s="101"/>
      <c r="L128" s="101"/>
    </row>
    <row r="129" spans="1:12">
      <c r="A129" s="65" t="s">
        <v>95</v>
      </c>
      <c r="B129" s="71" t="s">
        <v>161</v>
      </c>
      <c r="C129" s="162">
        <v>3.0702024602198894</v>
      </c>
      <c r="D129" s="253">
        <v>3.083669765031138</v>
      </c>
      <c r="E129" s="162">
        <v>3.2727111846115942</v>
      </c>
      <c r="F129" s="253">
        <v>3.3084495387153141</v>
      </c>
      <c r="G129" s="162">
        <v>3.2442788071318733</v>
      </c>
      <c r="I129" s="101"/>
      <c r="J129" s="101"/>
      <c r="K129" s="101"/>
      <c r="L129" s="101"/>
    </row>
    <row r="130" spans="1:12" hidden="1">
      <c r="A130" s="65"/>
      <c r="B130" s="144"/>
      <c r="C130" s="272">
        <v>0</v>
      </c>
      <c r="D130" s="273">
        <v>0</v>
      </c>
      <c r="E130" s="272">
        <v>0</v>
      </c>
      <c r="F130" s="273">
        <v>0</v>
      </c>
      <c r="G130" s="272">
        <v>0</v>
      </c>
      <c r="I130" s="101"/>
      <c r="J130" s="101"/>
      <c r="K130" s="101"/>
      <c r="L130" s="101"/>
    </row>
    <row r="131" spans="1:12">
      <c r="A131" s="44" t="s">
        <v>123</v>
      </c>
      <c r="B131" s="142" t="s">
        <v>161</v>
      </c>
      <c r="C131" s="159">
        <v>11999.556634329805</v>
      </c>
      <c r="D131" s="179">
        <v>12158.116568251638</v>
      </c>
      <c r="E131" s="159">
        <v>12782.678718413385</v>
      </c>
      <c r="F131" s="179">
        <v>12794.773368903872</v>
      </c>
      <c r="G131" s="159">
        <v>12446.491462144424</v>
      </c>
      <c r="I131" s="101"/>
      <c r="J131" s="101"/>
      <c r="K131" s="101"/>
      <c r="L131" s="101"/>
    </row>
    <row r="132" spans="1:12">
      <c r="A132" s="44"/>
      <c r="B132" s="142"/>
      <c r="C132" s="164"/>
      <c r="D132" s="254"/>
      <c r="E132" s="164"/>
      <c r="F132" s="254"/>
      <c r="G132" s="164"/>
      <c r="I132" s="101"/>
      <c r="J132" s="101"/>
      <c r="K132" s="101"/>
      <c r="L132" s="101"/>
    </row>
    <row r="133" spans="1:12">
      <c r="A133" s="136" t="s">
        <v>103</v>
      </c>
      <c r="B133" s="142"/>
      <c r="C133" s="162"/>
      <c r="D133" s="253"/>
      <c r="E133" s="162"/>
      <c r="F133" s="253"/>
      <c r="G133" s="162"/>
      <c r="I133" s="101"/>
      <c r="J133" s="101"/>
      <c r="K133" s="101"/>
      <c r="L133" s="101"/>
    </row>
    <row r="134" spans="1:12">
      <c r="A134" s="247" t="s">
        <v>115</v>
      </c>
      <c r="B134" s="246" t="s">
        <v>110</v>
      </c>
      <c r="C134" s="248">
        <v>35773.273399999998</v>
      </c>
      <c r="D134" s="255">
        <v>33976.560679999995</v>
      </c>
      <c r="E134" s="248">
        <v>35913.372369999997</v>
      </c>
      <c r="F134" s="255">
        <v>36570.055139999989</v>
      </c>
      <c r="G134" s="248">
        <v>34191.338950000005</v>
      </c>
      <c r="I134" s="101"/>
      <c r="J134" s="101"/>
      <c r="K134" s="101"/>
      <c r="L134" s="101"/>
    </row>
    <row r="135" spans="1:12">
      <c r="A135" s="247" t="s">
        <v>117</v>
      </c>
      <c r="B135" s="246" t="s">
        <v>161</v>
      </c>
      <c r="C135" s="249">
        <v>2.0786076216265359</v>
      </c>
      <c r="D135" s="256">
        <v>2.105406311236512</v>
      </c>
      <c r="E135" s="249">
        <v>2.2678266133421912</v>
      </c>
      <c r="F135" s="256">
        <v>2.3189263681889956</v>
      </c>
      <c r="G135" s="249">
        <v>2.2230980294363767</v>
      </c>
      <c r="I135" s="101"/>
      <c r="J135" s="101"/>
      <c r="K135" s="101"/>
      <c r="L135" s="101"/>
    </row>
    <row r="136" spans="1:12">
      <c r="A136" s="247" t="s">
        <v>124</v>
      </c>
      <c r="B136" s="246" t="s">
        <v>112</v>
      </c>
      <c r="C136" s="248">
        <v>149.23013685407304</v>
      </c>
      <c r="D136" s="255">
        <v>140.89321936715774</v>
      </c>
      <c r="E136" s="248">
        <v>151.74436519359224</v>
      </c>
      <c r="F136" s="255">
        <v>158.83242258074969</v>
      </c>
      <c r="G136" s="248">
        <v>151.62055494399991</v>
      </c>
      <c r="I136" s="101"/>
      <c r="J136" s="101"/>
      <c r="K136" s="101"/>
      <c r="L136" s="101"/>
    </row>
    <row r="137" spans="1:12">
      <c r="A137" s="247" t="s">
        <v>104</v>
      </c>
      <c r="B137" s="144" t="s">
        <v>143</v>
      </c>
      <c r="C137" s="274">
        <v>1.3928872984008143</v>
      </c>
      <c r="D137" s="275">
        <v>1.4943276338586402</v>
      </c>
      <c r="E137" s="274">
        <v>1.4945046627918912</v>
      </c>
      <c r="F137" s="275">
        <v>1.459983000013781</v>
      </c>
      <c r="G137" s="274">
        <v>1.4662247016952703</v>
      </c>
      <c r="H137" s="276"/>
      <c r="I137" s="101"/>
      <c r="J137" s="101"/>
      <c r="K137" s="101"/>
      <c r="L137" s="101"/>
    </row>
    <row r="138" spans="1:12">
      <c r="A138" s="44"/>
      <c r="B138" s="142"/>
      <c r="C138" s="159"/>
      <c r="D138" s="179"/>
      <c r="E138" s="159"/>
      <c r="F138" s="179"/>
      <c r="G138" s="159"/>
      <c r="I138" s="101"/>
      <c r="J138" s="101"/>
      <c r="K138" s="101"/>
      <c r="L138" s="101"/>
    </row>
    <row r="139" spans="1:12">
      <c r="A139" s="136" t="s">
        <v>100</v>
      </c>
      <c r="B139" s="142"/>
      <c r="C139" s="159"/>
      <c r="D139" s="179"/>
      <c r="E139" s="159"/>
      <c r="F139" s="179"/>
      <c r="G139" s="159"/>
      <c r="I139" s="101"/>
      <c r="J139" s="101"/>
      <c r="K139" s="101"/>
      <c r="L139" s="101"/>
    </row>
    <row r="140" spans="1:12">
      <c r="A140" s="138" t="s">
        <v>119</v>
      </c>
      <c r="B140" s="142" t="s">
        <v>23</v>
      </c>
      <c r="C140" s="180">
        <v>0.32297376197214533</v>
      </c>
      <c r="D140" s="257">
        <v>0.3172400186583364</v>
      </c>
      <c r="E140" s="180">
        <v>0.30704957284174844</v>
      </c>
      <c r="F140" s="257">
        <v>0.29908969713666989</v>
      </c>
      <c r="G140" s="180">
        <v>0.31476356947209438</v>
      </c>
      <c r="I140" s="101"/>
      <c r="J140" s="101"/>
      <c r="K140" s="101"/>
      <c r="L140" s="101"/>
    </row>
    <row r="141" spans="1:12">
      <c r="A141" s="134" t="s">
        <v>102</v>
      </c>
      <c r="B141" s="142"/>
      <c r="C141" s="163"/>
      <c r="D141" s="178"/>
      <c r="E141" s="163"/>
      <c r="F141" s="178"/>
      <c r="G141" s="163"/>
      <c r="I141" s="101"/>
      <c r="J141" s="101"/>
      <c r="K141" s="101"/>
      <c r="L141" s="101"/>
    </row>
    <row r="142" spans="1:12">
      <c r="A142" s="143" t="s">
        <v>120</v>
      </c>
      <c r="B142" s="71" t="s">
        <v>23</v>
      </c>
      <c r="C142" s="181">
        <v>0.10872474181435807</v>
      </c>
      <c r="D142" s="258">
        <v>0.10678398122001959</v>
      </c>
      <c r="E142" s="181">
        <v>0.10644048608869183</v>
      </c>
      <c r="F142" s="258">
        <v>0.10332915562484309</v>
      </c>
      <c r="G142" s="181">
        <v>0.10304787925000813</v>
      </c>
      <c r="I142" s="101"/>
      <c r="J142" s="101"/>
      <c r="K142" s="101"/>
      <c r="L142" s="101"/>
    </row>
    <row r="143" spans="1:12">
      <c r="A143" s="143" t="s">
        <v>121</v>
      </c>
      <c r="B143" s="71" t="s">
        <v>23</v>
      </c>
      <c r="C143" s="181">
        <v>0.18694490529110297</v>
      </c>
      <c r="D143" s="258">
        <v>0.17886966227535292</v>
      </c>
      <c r="E143" s="181">
        <v>0.1673406696367376</v>
      </c>
      <c r="F143" s="258">
        <v>0.16381339219376312</v>
      </c>
      <c r="G143" s="181">
        <v>0.16895146607965347</v>
      </c>
      <c r="I143" s="101"/>
      <c r="J143" s="101"/>
      <c r="K143" s="101"/>
      <c r="L143" s="101"/>
    </row>
    <row r="144" spans="1:12">
      <c r="A144" s="143" t="s">
        <v>122</v>
      </c>
      <c r="B144" s="71" t="s">
        <v>23</v>
      </c>
      <c r="C144" s="181">
        <v>2.7304114866684409E-2</v>
      </c>
      <c r="D144" s="258">
        <v>3.1586375162963864E-2</v>
      </c>
      <c r="E144" s="181">
        <v>3.3268417116318956E-2</v>
      </c>
      <c r="F144" s="258">
        <v>3.1947149318063799E-2</v>
      </c>
      <c r="G144" s="181">
        <v>4.276422414243275E-2</v>
      </c>
      <c r="I144" s="101"/>
      <c r="J144" s="101"/>
      <c r="K144" s="101"/>
      <c r="L144" s="101"/>
    </row>
    <row r="145" spans="1:12">
      <c r="A145" s="241"/>
      <c r="B145" s="142"/>
      <c r="C145" s="181"/>
      <c r="D145" s="258"/>
      <c r="E145" s="181"/>
      <c r="F145" s="258"/>
      <c r="G145" s="181"/>
      <c r="I145" s="101"/>
      <c r="J145" s="101"/>
      <c r="K145" s="101"/>
      <c r="L145" s="101"/>
    </row>
    <row r="146" spans="1:12">
      <c r="A146" s="242" t="s">
        <v>105</v>
      </c>
      <c r="B146" s="144"/>
      <c r="C146" s="181"/>
      <c r="D146" s="258"/>
      <c r="E146" s="181"/>
      <c r="F146" s="258"/>
      <c r="G146" s="181"/>
      <c r="I146" s="101"/>
      <c r="J146" s="101"/>
      <c r="K146" s="101"/>
      <c r="L146" s="101"/>
    </row>
    <row r="147" spans="1:12">
      <c r="A147" s="138" t="s">
        <v>106</v>
      </c>
      <c r="B147" s="144" t="s">
        <v>21</v>
      </c>
      <c r="C147" s="159">
        <v>19368.76442</v>
      </c>
      <c r="D147" s="179">
        <v>18066.709279999999</v>
      </c>
      <c r="E147" s="159">
        <v>17948.27838</v>
      </c>
      <c r="F147" s="179">
        <v>18071.393</v>
      </c>
      <c r="G147" s="159">
        <v>16224.680330000001</v>
      </c>
      <c r="I147" s="101"/>
      <c r="J147" s="101"/>
      <c r="K147" s="101"/>
      <c r="L147" s="101"/>
    </row>
    <row r="148" spans="1:12" hidden="1">
      <c r="A148" s="139"/>
      <c r="B148" s="243"/>
      <c r="C148" s="174">
        <v>0</v>
      </c>
      <c r="D148" s="259">
        <v>0</v>
      </c>
      <c r="E148" s="174">
        <v>0</v>
      </c>
      <c r="F148" s="259">
        <v>0</v>
      </c>
      <c r="G148" s="174">
        <v>0</v>
      </c>
      <c r="I148" s="101"/>
      <c r="J148" s="101"/>
      <c r="K148" s="101"/>
      <c r="L148" s="101"/>
    </row>
    <row r="149" spans="1:12">
      <c r="A149" s="140" t="s">
        <v>142</v>
      </c>
      <c r="B149" s="243" t="s">
        <v>23</v>
      </c>
      <c r="C149" s="245">
        <v>0.24199231372488117</v>
      </c>
      <c r="D149" s="260">
        <v>0.2256618862557109</v>
      </c>
      <c r="E149" s="245">
        <v>0.22335880158288099</v>
      </c>
      <c r="F149" s="260">
        <v>0.23125426522138817</v>
      </c>
      <c r="G149" s="245">
        <v>0.21413467035716729</v>
      </c>
      <c r="H149" s="145"/>
      <c r="I149" s="101"/>
      <c r="J149" s="101"/>
      <c r="K149" s="101"/>
      <c r="L149" s="101"/>
    </row>
    <row r="150" spans="1:12">
      <c r="A150" s="138" t="s">
        <v>108</v>
      </c>
      <c r="B150" s="144" t="s">
        <v>113</v>
      </c>
      <c r="C150" s="159">
        <v>48385.625682919999</v>
      </c>
      <c r="D150" s="179">
        <v>40334.467633029999</v>
      </c>
      <c r="E150" s="159">
        <v>36767.835497199994</v>
      </c>
      <c r="F150" s="179">
        <v>34269.450637410002</v>
      </c>
      <c r="G150" s="159">
        <v>27654.901218030001</v>
      </c>
      <c r="I150" s="101"/>
      <c r="J150" s="101"/>
      <c r="K150" s="101"/>
      <c r="L150" s="101"/>
    </row>
    <row r="151" spans="1:12">
      <c r="A151" s="138" t="s">
        <v>118</v>
      </c>
      <c r="B151" s="144" t="s">
        <v>161</v>
      </c>
      <c r="C151" s="163">
        <v>2.4458068437822753</v>
      </c>
      <c r="D151" s="178">
        <v>2.4788207742029518</v>
      </c>
      <c r="E151" s="163">
        <v>2.4117040805600416</v>
      </c>
      <c r="F151" s="178">
        <v>2.4403316975532978</v>
      </c>
      <c r="G151" s="163">
        <v>2.6401217053742378</v>
      </c>
      <c r="I151" s="101"/>
      <c r="J151" s="101"/>
      <c r="K151" s="101"/>
      <c r="L151" s="101"/>
    </row>
    <row r="152" spans="1:12">
      <c r="A152" s="138" t="s">
        <v>116</v>
      </c>
      <c r="B152" s="144" t="s">
        <v>114</v>
      </c>
      <c r="C152" s="159">
        <v>860.11341915802313</v>
      </c>
      <c r="D152" s="179">
        <v>751.67063571853907</v>
      </c>
      <c r="E152" s="159">
        <v>684.13102120710982</v>
      </c>
      <c r="F152" s="179">
        <v>670.18642945868419</v>
      </c>
      <c r="G152" s="159">
        <v>590.68766030518464</v>
      </c>
      <c r="I152" s="101"/>
      <c r="J152" s="101"/>
      <c r="K152" s="101"/>
      <c r="L152" s="101"/>
    </row>
    <row r="153" spans="1:12">
      <c r="A153" s="244" t="s">
        <v>109</v>
      </c>
      <c r="B153" s="250" t="s">
        <v>143</v>
      </c>
      <c r="C153" s="277">
        <v>0.28435864262837685</v>
      </c>
      <c r="D153" s="278">
        <v>0.32977485835047832</v>
      </c>
      <c r="E153" s="277">
        <v>0.35252078999498199</v>
      </c>
      <c r="F153" s="278">
        <v>0.36412729209160144</v>
      </c>
      <c r="G153" s="277">
        <v>0.44695731480325707</v>
      </c>
      <c r="I153" s="101"/>
      <c r="J153" s="101"/>
      <c r="K153" s="101"/>
      <c r="L153" s="101"/>
    </row>
    <row r="155" spans="1:12">
      <c r="A155" s="224" t="s">
        <v>19</v>
      </c>
      <c r="B155" s="186" t="s">
        <v>20</v>
      </c>
      <c r="C155" s="230">
        <f>C123</f>
        <v>42916</v>
      </c>
      <c r="D155" s="230">
        <f>D123</f>
        <v>42825</v>
      </c>
      <c r="E155" s="230">
        <f>E123</f>
        <v>42735</v>
      </c>
      <c r="F155" s="230">
        <f>F123</f>
        <v>42643</v>
      </c>
      <c r="G155" s="230">
        <f>G123</f>
        <v>42551</v>
      </c>
    </row>
    <row r="156" spans="1:12">
      <c r="A156" s="69"/>
      <c r="B156" s="71"/>
      <c r="C156" s="215"/>
      <c r="D156" s="303"/>
      <c r="E156" s="215"/>
      <c r="F156" s="303"/>
      <c r="G156" s="215"/>
    </row>
    <row r="157" spans="1:12">
      <c r="A157" s="65" t="s">
        <v>89</v>
      </c>
      <c r="B157" s="71" t="s">
        <v>49</v>
      </c>
      <c r="C157" s="167">
        <v>20377</v>
      </c>
      <c r="D157" s="175">
        <v>20337</v>
      </c>
      <c r="E157" s="167">
        <v>20240</v>
      </c>
      <c r="F157" s="175">
        <v>19866</v>
      </c>
      <c r="G157" s="167">
        <v>19551</v>
      </c>
      <c r="I157" s="101"/>
      <c r="J157" s="101"/>
      <c r="K157" s="101"/>
      <c r="L157" s="101"/>
    </row>
    <row r="158" spans="1:12">
      <c r="A158" s="147" t="s">
        <v>128</v>
      </c>
      <c r="B158" s="150" t="s">
        <v>49</v>
      </c>
      <c r="C158" s="168">
        <v>13888</v>
      </c>
      <c r="D158" s="176">
        <v>13817</v>
      </c>
      <c r="E158" s="168">
        <v>13622</v>
      </c>
      <c r="F158" s="176">
        <v>13280</v>
      </c>
      <c r="G158" s="168">
        <v>13058</v>
      </c>
      <c r="I158" s="101"/>
      <c r="J158" s="101"/>
      <c r="K158" s="101"/>
      <c r="L158" s="101"/>
    </row>
    <row r="159" spans="1:12" s="148" customFormat="1">
      <c r="A159" s="221"/>
      <c r="B159" s="222"/>
      <c r="C159" s="223"/>
      <c r="D159" s="306"/>
      <c r="E159" s="223"/>
      <c r="F159" s="306"/>
      <c r="G159" s="223"/>
      <c r="I159" s="149"/>
      <c r="J159" s="149"/>
      <c r="K159" s="149"/>
      <c r="L159" s="149"/>
    </row>
    <row r="160" spans="1:12" s="2" customFormat="1" ht="29.25" customHeight="1">
      <c r="A160" s="482" t="s">
        <v>368</v>
      </c>
      <c r="B160" s="482"/>
      <c r="C160" s="482"/>
      <c r="D160" s="482"/>
      <c r="E160" s="482"/>
      <c r="F160" s="482"/>
      <c r="G160" s="482"/>
    </row>
  </sheetData>
  <mergeCells count="1">
    <mergeCell ref="A160:G160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Sourav Gandhi</cp:lastModifiedBy>
  <cp:lastPrinted>2017-07-25T08:52:41Z</cp:lastPrinted>
  <dcterms:created xsi:type="dcterms:W3CDTF">2005-10-14T06:27:59Z</dcterms:created>
  <dcterms:modified xsi:type="dcterms:W3CDTF">2017-07-25T09:56:32Z</dcterms:modified>
</cp:coreProperties>
</file>